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L:\SDF2\CMP\2025_procédures\2025SG01 Collecte des déchets\2.DCE\DCE PLACE\"/>
    </mc:Choice>
  </mc:AlternateContent>
  <xr:revisionPtr revIDLastSave="0" documentId="13_ncr:1_{6417A349-2E4A-4352-A598-39FCCA4B85C8}" xr6:coauthVersionLast="47" xr6:coauthVersionMax="47" xr10:uidLastSave="{00000000-0000-0000-0000-000000000000}"/>
  <bookViews>
    <workbookView xWindow="13950" yWindow="195" windowWidth="23805" windowHeight="13605" activeTab="2" xr2:uid="{00000000-000D-0000-FFFF-FFFF00000000}"/>
  </bookViews>
  <sheets>
    <sheet name="DPGF" sheetId="1" r:id="rId1"/>
    <sheet name="BPU" sheetId="3" r:id="rId2"/>
    <sheet name="DQE " sheetId="2" r:id="rId3"/>
  </sheets>
  <definedNames>
    <definedName name="_xlnm.Print_Area" localSheetId="1">BPU!$D$35</definedName>
    <definedName name="_xlnm.Print_Area" localSheetId="0">DPGF!$A$1:$H$80</definedName>
    <definedName name="_xlnm.Print_Area" localSheetId="2">'DQE '!$A$1:$D$43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3" l="1"/>
  <c r="B36" i="2" l="1"/>
  <c r="B14" i="2"/>
  <c r="A6" i="2"/>
  <c r="A7" i="2"/>
  <c r="A8" i="2"/>
  <c r="A9" i="2"/>
  <c r="A10" i="2"/>
  <c r="A11" i="2"/>
  <c r="A12" i="2"/>
  <c r="A13" i="2"/>
  <c r="A14" i="2"/>
  <c r="F14" i="3"/>
  <c r="D14" i="2" s="1"/>
  <c r="B9" i="2"/>
  <c r="F9" i="3"/>
  <c r="D9" i="2" s="1"/>
  <c r="B13" i="2"/>
  <c r="F13" i="3"/>
  <c r="D13" i="2" s="1"/>
  <c r="A21" i="2"/>
  <c r="A22" i="2"/>
  <c r="A23" i="2"/>
  <c r="A24" i="2"/>
  <c r="A25" i="2"/>
  <c r="A26" i="2"/>
  <c r="A27" i="2"/>
  <c r="A20" i="2"/>
  <c r="A19" i="2"/>
  <c r="F19" i="3"/>
  <c r="D20" i="2" s="1"/>
  <c r="D19" i="2"/>
  <c r="F12" i="3"/>
  <c r="D12" i="2" s="1"/>
  <c r="F8" i="3"/>
  <c r="D8" i="2" s="1"/>
  <c r="F10" i="3"/>
  <c r="D10" i="2" s="1"/>
  <c r="F21" i="3"/>
  <c r="D22" i="2" s="1"/>
  <c r="F22" i="3"/>
  <c r="D23" i="2" s="1"/>
  <c r="F23" i="3"/>
  <c r="D24" i="2" s="1"/>
  <c r="F20" i="3"/>
  <c r="D21" i="2" s="1"/>
  <c r="B22" i="2"/>
  <c r="B23" i="2"/>
  <c r="B24" i="2"/>
  <c r="B25" i="2"/>
  <c r="B26" i="2"/>
  <c r="B27" i="2"/>
  <c r="B21" i="2"/>
  <c r="B6" i="2"/>
  <c r="B7" i="2"/>
  <c r="B8" i="2"/>
  <c r="B10" i="2"/>
  <c r="B11" i="2"/>
  <c r="B12" i="2"/>
  <c r="A32" i="2"/>
  <c r="B32" i="2"/>
  <c r="A33" i="2"/>
  <c r="B33" i="2"/>
  <c r="A34" i="2"/>
  <c r="B34" i="2"/>
  <c r="A35" i="2"/>
  <c r="B35" i="2"/>
  <c r="A36" i="2"/>
  <c r="A37" i="2"/>
  <c r="B37" i="2"/>
  <c r="A38" i="2"/>
  <c r="B38" i="2"/>
  <c r="F11" i="3"/>
  <c r="D11" i="2" s="1"/>
  <c r="B40" i="2"/>
  <c r="A40" i="2"/>
  <c r="B5" i="2"/>
  <c r="A5" i="2"/>
  <c r="B39" i="2"/>
  <c r="A39" i="2"/>
  <c r="F32" i="3"/>
  <c r="D33" i="2" s="1"/>
  <c r="F33" i="3"/>
  <c r="D34" i="2" s="1"/>
  <c r="F31" i="3"/>
  <c r="D32" i="2" s="1"/>
  <c r="F46" i="1"/>
  <c r="G59" i="1"/>
  <c r="G60" i="1"/>
  <c r="G61" i="1"/>
  <c r="G58" i="1"/>
  <c r="G55" i="1"/>
  <c r="G66" i="1"/>
  <c r="G67" i="1"/>
  <c r="G68" i="1"/>
  <c r="F35" i="3"/>
  <c r="D36" i="2" s="1"/>
  <c r="F38" i="3"/>
  <c r="D39" i="2" s="1"/>
  <c r="F34" i="3"/>
  <c r="D35" i="2" s="1"/>
  <c r="F37" i="3"/>
  <c r="D38" i="2" s="1"/>
  <c r="F36" i="3"/>
  <c r="D37" i="2" s="1"/>
  <c r="F39" i="3"/>
  <c r="D40" i="2" s="1"/>
  <c r="F26" i="3"/>
  <c r="D27" i="2" s="1"/>
  <c r="F25" i="3"/>
  <c r="D26" i="2" s="1"/>
  <c r="F24" i="3"/>
  <c r="D25" i="2" s="1"/>
  <c r="F7" i="3"/>
  <c r="D7" i="2" s="1"/>
  <c r="F6" i="3"/>
  <c r="D6" i="2" s="1"/>
  <c r="F5" i="3"/>
  <c r="D5" i="2" s="1"/>
  <c r="G63" i="1"/>
  <c r="G64" i="1"/>
  <c r="D15" i="2" l="1"/>
  <c r="D28" i="2"/>
  <c r="D41" i="2" l="1"/>
  <c r="D43" i="2" s="1"/>
  <c r="G56" i="1"/>
  <c r="G57" i="1"/>
  <c r="G62" i="1"/>
  <c r="G65" i="1"/>
  <c r="G69" i="1"/>
  <c r="G54" i="1"/>
  <c r="G70" i="1" l="1"/>
  <c r="F48" i="1" l="1"/>
  <c r="F47" i="1"/>
  <c r="F44" i="1" l="1"/>
  <c r="F45" i="1"/>
  <c r="F49" i="1" l="1"/>
  <c r="G72" i="1" s="1"/>
  <c r="D45" i="2" s="1"/>
</calcChain>
</file>

<file path=xl/sharedStrings.xml><?xml version="1.0" encoding="utf-8"?>
<sst xmlns="http://schemas.openxmlformats.org/spreadsheetml/2006/main" count="185" uniqueCount="106">
  <si>
    <t xml:space="preserve"> </t>
  </si>
  <si>
    <t>DECOMPOSTION DU PRIX GLOBAL ET FORFAITAIRE (DPGF)</t>
  </si>
  <si>
    <t>COUT ANNUEL EN € HT</t>
  </si>
  <si>
    <t>Collecte et traitement des déchets pour les différents sites de la DGAC</t>
  </si>
  <si>
    <t>Marché de services passé selon une procédure formalisée d’appel d’offres ouvert en application des L.2124-1 et L.2124-2 et R.2124-2 (1°) et R.2161-2 à 5 du code de la commande publique.</t>
  </si>
  <si>
    <t>Pouvoir adjudicateur</t>
  </si>
  <si>
    <t>Direction générale de l’aviation civile
Secrétariat Général
50 rue Henry Farman 
75720 Paris cedex 15</t>
  </si>
  <si>
    <t>COUT ANNUEL EN € TTC</t>
  </si>
  <si>
    <t>BORDEREAU DES PRIX UNITAIRES</t>
  </si>
  <si>
    <t xml:space="preserve">Objet du marché : </t>
  </si>
  <si>
    <t>PRESTATIONS FORFAITAIRES</t>
  </si>
  <si>
    <t>PRESTATIONS UNITAIRES</t>
  </si>
  <si>
    <t>COUT UNITAIRE EN € HT</t>
  </si>
  <si>
    <t>COUT UNITAIRE EN € TTC</t>
  </si>
  <si>
    <t xml:space="preserve">Prix en €TTC/tonne </t>
  </si>
  <si>
    <t>RACHAT DE DECHETS</t>
  </si>
  <si>
    <t xml:space="preserve">             Annexe financière 2025SG01 LOT 3 SIR Grand Paris</t>
  </si>
  <si>
    <t xml:space="preserve">Site de  Farman, 50 rue Henry Farman, Paris 15ème </t>
  </si>
  <si>
    <t xml:space="preserve">Site rue de la rue des Pyrénnées, SNIA 82 rue des Pyrénées, Paris 20ème   </t>
  </si>
  <si>
    <t xml:space="preserve">Site de Chevannes, CRNA  route de Auvernaux, 91750 Chevannes </t>
  </si>
  <si>
    <t>Site de Bonneuil, STAC 31 avenue du Maréchal Leclerc, 94380 Bonneuil sur Marne</t>
  </si>
  <si>
    <t>SITE DE BONNEUIL</t>
  </si>
  <si>
    <t>Valorisation des cartons/papiers</t>
  </si>
  <si>
    <t xml:space="preserve">Valorisation emballages valorisables </t>
  </si>
  <si>
    <t>TAUX TAXES</t>
  </si>
  <si>
    <t>UNITE</t>
  </si>
  <si>
    <t>tonne</t>
  </si>
  <si>
    <t xml:space="preserve">DETAIL QUANTITATIF ESTIMATIF (DQE) </t>
  </si>
  <si>
    <r>
      <t xml:space="preserve">
Le détail quantitatif estimatif ci-dessous se remplit automatiquement en reprenant les prix unitaires renseignés dans le bordereau des prix unitaires par les candidats</t>
    </r>
    <r>
      <rPr>
        <b/>
        <i/>
        <sz val="11"/>
        <color theme="1"/>
        <rFont val="Times New Roman"/>
        <family val="1"/>
      </rPr>
      <t xml:space="preserve">. </t>
    </r>
    <r>
      <rPr>
        <sz val="11"/>
        <color theme="1"/>
        <rFont val="Times New Roman"/>
        <family val="1"/>
      </rPr>
      <t xml:space="preserve">La DCAG </t>
    </r>
    <r>
      <rPr>
        <b/>
        <i/>
        <sz val="11"/>
        <color theme="1"/>
        <rFont val="Times New Roman"/>
        <family val="1"/>
      </rPr>
      <t>ne s'engage pas sur les quantités indiquées. Ce document n’a aucune valeur contractuelle</t>
    </r>
    <r>
      <rPr>
        <sz val="11"/>
        <color theme="1"/>
        <rFont val="Times New Roman"/>
        <family val="1"/>
      </rPr>
      <t xml:space="preserve"> et constitue une </t>
    </r>
    <r>
      <rPr>
        <b/>
        <sz val="11"/>
        <color theme="1"/>
        <rFont val="Times New Roman"/>
        <family val="1"/>
      </rPr>
      <t>simulation sur un an</t>
    </r>
    <r>
      <rPr>
        <sz val="11"/>
        <color theme="1"/>
        <rFont val="Times New Roman"/>
        <family val="1"/>
      </rPr>
      <t xml:space="preserve"> permettant à la DGAC de comparer les offres financières des candidats entre elles.</t>
    </r>
  </si>
  <si>
    <t>PRESTATION UNITAIRE</t>
  </si>
  <si>
    <t>QUANTITE</t>
  </si>
  <si>
    <t>COUT TOTAL EN € TTC</t>
  </si>
  <si>
    <t>FREQUENCE DE COLLECTE</t>
  </si>
  <si>
    <t>EMPLACEMENT</t>
  </si>
  <si>
    <t>2 fois</t>
  </si>
  <si>
    <t>1 fois</t>
  </si>
  <si>
    <t>Semaine</t>
  </si>
  <si>
    <t>Mois</t>
  </si>
  <si>
    <t xml:space="preserve">Bâtiment administratif </t>
  </si>
  <si>
    <t>TOTAL  ANNUEL EN EUROS TTC</t>
  </si>
  <si>
    <t>SOUS TOTAL ANNUEL EN EUROS TTC</t>
  </si>
  <si>
    <t>SOUS TOTAL EN EUROS TTC</t>
  </si>
  <si>
    <t>MONTANT TOTAL  SUR UN AN  EN € TTC</t>
  </si>
  <si>
    <t>MONTANT TOTAL DU MARCHE SUR UN AN  EN € TTC (DPGF+DQE)</t>
  </si>
  <si>
    <t>conteneur</t>
  </si>
  <si>
    <t>benne</t>
  </si>
  <si>
    <t>Restaurant  administratif (1 bac)</t>
  </si>
  <si>
    <t>Hangar A9 (5 bacs)</t>
  </si>
  <si>
    <t xml:space="preserve">Hangar A7 (1 bac)
</t>
  </si>
  <si>
    <t>SITE DE CHEVANNES</t>
  </si>
  <si>
    <t xml:space="preserve">SITE DE FARMAN </t>
  </si>
  <si>
    <t>SITE DE FARMAN ET DE LA RUE DES PYRENEES</t>
  </si>
  <si>
    <t xml:space="preserve">SITE DE FARMAN ET DE LA RUE DES PYRENEES </t>
  </si>
  <si>
    <t xml:space="preserve">Hangar A7 (2 bacs)
</t>
  </si>
  <si>
    <t>Mètre cube</t>
  </si>
  <si>
    <t>Restaurant et bâtiment administratifs (8 bacs)</t>
  </si>
  <si>
    <t>P1_Location 1 conteneur roulant ouvert DIB _ 15m3</t>
  </si>
  <si>
    <r>
      <t xml:space="preserve">P2_Location 12 conteneurs ouverts roulants cartons/papiers_ </t>
    </r>
    <r>
      <rPr>
        <b/>
        <sz val="11"/>
        <color rgb="FFFF0000"/>
        <rFont val="Calibri"/>
        <family val="2"/>
        <scheme val="minor"/>
      </rPr>
      <t>1 m3</t>
    </r>
  </si>
  <si>
    <t>P3_Location 1 conteneur ouvert roulant Mobiliers usagés et petits matériels défectueux_30 m3</t>
  </si>
  <si>
    <t>P4_Collecte 1 conteneur DIB  _ 15m3</t>
  </si>
  <si>
    <t>P5_Collecte  12 conteneurs cartons/papiers_1 m3</t>
  </si>
  <si>
    <t>P6_Location 7 bacs fermés roulants  DIB _ 770L</t>
  </si>
  <si>
    <t>P7_Location 3 bacs fermés roulants DIB _ 360L</t>
  </si>
  <si>
    <t>P8_Location 2 bacs fermés roulants emballages valorisables_ 770L</t>
  </si>
  <si>
    <t>P9_Location 10 bacs fermés roulants cartons/papiers_ 770L</t>
  </si>
  <si>
    <t>P10_Location 1 benne ouverte DIB_ 15m3</t>
  </si>
  <si>
    <t>P11_Location 1 benne ouverte déchets verts _ 15m3</t>
  </si>
  <si>
    <t>P12_Location 1 benne ouverte déchets bois _ 15m3</t>
  </si>
  <si>
    <t>P13_Location 1 benne fermée  cartons/papiers__ 15m3</t>
  </si>
  <si>
    <t>P15_Collecte de 3 bacs fermés roulants DIB_ 360L</t>
  </si>
  <si>
    <t>P17_Collecte de 10 bacs fermés roulants cartons/papiers_ 770L</t>
  </si>
  <si>
    <t>P14.1_Collecte de 7 bacs fermés roulants DIB _ 770L</t>
  </si>
  <si>
    <t>P14.2_Collecte de 7 bacs fermés roulants DIB _ 770L</t>
  </si>
  <si>
    <r>
      <t xml:space="preserve">P16.1_Collecte de 2 bacs fermés roulants </t>
    </r>
    <r>
      <rPr>
        <b/>
        <u val="singleAccounting"/>
        <sz val="11"/>
        <color theme="1"/>
        <rFont val="Calibri"/>
        <family val="2"/>
        <scheme val="minor"/>
      </rPr>
      <t>emballages valorisables</t>
    </r>
    <r>
      <rPr>
        <b/>
        <sz val="11"/>
        <color theme="1"/>
        <rFont val="Calibri"/>
        <family val="2"/>
        <scheme val="minor"/>
      </rPr>
      <t>_ 770L</t>
    </r>
  </si>
  <si>
    <r>
      <t xml:space="preserve">P16.2_Collecte de 2 bacs fermés roulants </t>
    </r>
    <r>
      <rPr>
        <b/>
        <u val="singleAccounting"/>
        <sz val="11"/>
        <color theme="1"/>
        <rFont val="Calibri"/>
        <family val="2"/>
        <scheme val="minor"/>
      </rPr>
      <t>emballages valorisables</t>
    </r>
    <r>
      <rPr>
        <b/>
        <sz val="11"/>
        <color theme="1"/>
        <rFont val="Calibri"/>
        <family val="2"/>
        <scheme val="minor"/>
      </rPr>
      <t>_ 770L</t>
    </r>
  </si>
  <si>
    <t>P14.3_Collecte de 7 bacs fermés roulants DIB _ 770L</t>
  </si>
  <si>
    <t xml:space="preserve">UO1_Traitement  DIB </t>
  </si>
  <si>
    <t>UO2_Traitement déchets cartons/papiers</t>
  </si>
  <si>
    <t xml:space="preserve">UO3_Traitement  Mobiliers usagés et petits matériels défecteux </t>
  </si>
  <si>
    <t>UO4_Location ponctuelle d'1 conteneur  roulant ouvert  DIB  _ 15m3</t>
  </si>
  <si>
    <t>UO5_Location ponctuelle 1 conteneur  roulant ouvert  cartons/papiers_ 1m3</t>
  </si>
  <si>
    <t>UO6_Location ponctuelle 1 conteneur  roulant ouvert  cartons/papiers_ 15m3</t>
  </si>
  <si>
    <t>UO7_Collecte ponctuelle d'1 conteneur  Mobiliers usagés et petits matériels défectueux_30 m3</t>
  </si>
  <si>
    <t>UO8_Collecte ponctuelle d'1 conteneur   DIB _ 15m3</t>
  </si>
  <si>
    <t>UO9_Collecte ponctuelle 1 conteneur  cartons/papiers_ 1 m3</t>
  </si>
  <si>
    <t>UO10_Collecte ponctuelle 1 conteneur  cartons/papiers_ 15 m3</t>
  </si>
  <si>
    <t>UO11_Traitement  DIB</t>
  </si>
  <si>
    <t>UO12_Traitement déchets cartons/papiers</t>
  </si>
  <si>
    <t>UO13_Location ponctuelle d'1 conteneur  roulant ouvert  DIB _ 15m3</t>
  </si>
  <si>
    <t>UO14_Location ponctuelle 1 conteneur  roulant ouvert  cartons/papiers_ 15 m3</t>
  </si>
  <si>
    <t>UO15_Collecte ponctuelle d'1 conteneur DIB _ 15m3</t>
  </si>
  <si>
    <t>UO16_Collecte ponctuelle 1 conteneur  cartons/papiers_ 15 m3</t>
  </si>
  <si>
    <t>UO17_Location  ponctuelle 1 conteneur fermé sécurisé roulant papiers d'archives_15 m3</t>
  </si>
  <si>
    <t>UO18_Collecte ponctuelle  1 conteneur fermé sécurisé roulant papiers d'archives_15 m3</t>
  </si>
  <si>
    <t>UO19_Destruction papiers d'archives</t>
  </si>
  <si>
    <t>UO20_Traitement DIB</t>
  </si>
  <si>
    <t>UO21_Traitement emballages valorisables</t>
  </si>
  <si>
    <t>UO22_Traitement cartons/papiers</t>
  </si>
  <si>
    <t>UO23_Traitement déchets verts</t>
  </si>
  <si>
    <t>UO24_Traitement déchets bois</t>
  </si>
  <si>
    <t>UO25_Collecte 1 benne DIB_15m3</t>
  </si>
  <si>
    <t>UO26_Collecte  1 benne déchets verts_15m3</t>
  </si>
  <si>
    <t>UO27_Collecte 1 benne déchets bois_15m3</t>
  </si>
  <si>
    <t>UO28_Collecte  1 benne cartons/ papiers _ 15m3</t>
  </si>
  <si>
    <t>QUANTITES</t>
  </si>
  <si>
    <r>
      <t>Nota : Seuls les onglets "DPGF" et "BPU" sont à remplir au niveau des cellulles "</t>
    </r>
    <r>
      <rPr>
        <b/>
        <u/>
        <sz val="12"/>
        <color theme="1"/>
        <rFont val="Times New Roman"/>
        <family val="1"/>
      </rPr>
      <t>coût en € HT" et "taux taxes"</t>
    </r>
    <r>
      <rPr>
        <b/>
        <sz val="12"/>
        <color theme="1"/>
        <rFont val="Times New Roman"/>
        <family val="1"/>
      </rPr>
      <t>. La feuille "DQE" se remplira automatiquement. Cependant, il appartient aux candidats de vérifier l'exactitude des données et de les corriger le cas échéant.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</si>
</sst>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mediumGray">
        <fgColor theme="0" tint="-0.34998626667073579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/>
      <right/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 style="medium">
        <color rgb="FF4BACC6"/>
      </top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 style="medium">
        <color rgb="FF4BACC6"/>
      </right>
      <top/>
      <bottom/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Protection="1"/>
    <xf numFmtId="0" fontId="3" fillId="0" borderId="0" xfId="0" applyFont="1" applyAlignment="1" applyProtection="1">
      <alignment horizontal="justify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center" vertical="center"/>
    </xf>
    <xf numFmtId="44" fontId="1" fillId="0" borderId="5" xfId="1" applyFont="1" applyBorder="1" applyAlignment="1" applyProtection="1">
      <alignment vertical="center" wrapText="1"/>
      <protection locked="0"/>
    </xf>
    <xf numFmtId="44" fontId="1" fillId="0" borderId="5" xfId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164" fontId="1" fillId="3" borderId="5" xfId="0" applyNumberFormat="1" applyFont="1" applyFill="1" applyBorder="1" applyAlignment="1" applyProtection="1">
      <alignment vertical="center" wrapText="1"/>
    </xf>
    <xf numFmtId="9" fontId="1" fillId="0" borderId="5" xfId="1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vertical="center" wrapText="1"/>
    </xf>
    <xf numFmtId="44" fontId="1" fillId="0" borderId="5" xfId="1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 applyProtection="1">
      <alignment vertical="center" wrapText="1"/>
    </xf>
    <xf numFmtId="164" fontId="1" fillId="0" borderId="7" xfId="0" applyNumberFormat="1" applyFont="1" applyBorder="1" applyAlignment="1" applyProtection="1">
      <alignment vertical="center" wrapText="1"/>
    </xf>
    <xf numFmtId="44" fontId="1" fillId="0" borderId="4" xfId="1" applyFont="1" applyBorder="1" applyAlignment="1" applyProtection="1">
      <alignment horizontal="center" vertical="center" wrapText="1"/>
      <protection locked="0"/>
    </xf>
    <xf numFmtId="44" fontId="1" fillId="0" borderId="4" xfId="1" applyFont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</xf>
    <xf numFmtId="164" fontId="1" fillId="0" borderId="8" xfId="0" applyNumberFormat="1" applyFont="1" applyBorder="1" applyAlignment="1" applyProtection="1">
      <alignment vertical="center" wrapText="1"/>
    </xf>
    <xf numFmtId="44" fontId="1" fillId="0" borderId="8" xfId="1" applyFont="1" applyBorder="1" applyAlignment="1" applyProtection="1">
      <alignment horizontal="center" vertical="center" wrapText="1"/>
      <protection locked="0"/>
    </xf>
    <xf numFmtId="9" fontId="1" fillId="0" borderId="8" xfId="1" applyNumberFormat="1" applyFont="1" applyBorder="1" applyAlignment="1" applyProtection="1">
      <alignment horizontal="center" vertical="center" wrapText="1"/>
      <protection locked="0"/>
    </xf>
    <xf numFmtId="44" fontId="1" fillId="0" borderId="8" xfId="1" applyFont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</xf>
    <xf numFmtId="44" fontId="1" fillId="0" borderId="5" xfId="1" applyFont="1" applyBorder="1" applyAlignment="1" applyProtection="1">
      <alignment horizontal="left" vertical="center" wrapText="1"/>
      <protection locked="0"/>
    </xf>
    <xf numFmtId="164" fontId="0" fillId="0" borderId="9" xfId="0" applyNumberFormat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44" fontId="1" fillId="0" borderId="5" xfId="1" applyNumberFormat="1" applyFont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center" vertical="center" wrapText="1"/>
    </xf>
    <xf numFmtId="164" fontId="1" fillId="3" borderId="3" xfId="0" applyNumberFormat="1" applyFont="1" applyFill="1" applyBorder="1" applyAlignment="1" applyProtection="1">
      <alignment vertical="center" wrapText="1"/>
    </xf>
    <xf numFmtId="164" fontId="1" fillId="3" borderId="4" xfId="0" applyNumberFormat="1" applyFont="1" applyFill="1" applyBorder="1" applyAlignment="1" applyProtection="1">
      <alignment vertical="center" wrapText="1"/>
    </xf>
    <xf numFmtId="44" fontId="0" fillId="0" borderId="3" xfId="1" applyFont="1" applyBorder="1" applyAlignment="1" applyProtection="1">
      <alignment horizontal="center" vertical="center" wrapText="1"/>
      <protection locked="0"/>
    </xf>
    <xf numFmtId="0" fontId="0" fillId="0" borderId="3" xfId="1" applyNumberFormat="1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vertical="center" wrapText="1"/>
    </xf>
    <xf numFmtId="44" fontId="1" fillId="0" borderId="0" xfId="1" applyFont="1" applyBorder="1" applyAlignment="1" applyProtection="1">
      <alignment horizontal="center" vertical="center" wrapText="1"/>
      <protection locked="0"/>
    </xf>
    <xf numFmtId="9" fontId="1" fillId="0" borderId="0" xfId="1" applyNumberFormat="1" applyFont="1" applyBorder="1" applyAlignment="1" applyProtection="1">
      <alignment horizontal="center" vertical="center" wrapText="1"/>
      <protection locked="0"/>
    </xf>
    <xf numFmtId="44" fontId="1" fillId="0" borderId="0" xfId="1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4" xfId="1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0" borderId="8" xfId="0" applyBorder="1" applyProtection="1"/>
    <xf numFmtId="0" fontId="2" fillId="2" borderId="1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4" borderId="5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4" fontId="1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vertical="center" wrapText="1"/>
    </xf>
    <xf numFmtId="44" fontId="0" fillId="0" borderId="5" xfId="1" applyFont="1" applyBorder="1" applyAlignment="1" applyProtection="1">
      <alignment horizontal="center" vertical="center" wrapText="1"/>
      <protection locked="0"/>
    </xf>
    <xf numFmtId="164" fontId="1" fillId="0" borderId="9" xfId="0" applyNumberFormat="1" applyFont="1" applyBorder="1" applyAlignment="1" applyProtection="1">
      <alignment vertical="center" wrapText="1"/>
    </xf>
    <xf numFmtId="44" fontId="1" fillId="0" borderId="4" xfId="1" applyFont="1" applyBorder="1" applyAlignment="1" applyProtection="1">
      <alignment vertical="top" wrapText="1"/>
      <protection locked="0"/>
    </xf>
    <xf numFmtId="0" fontId="0" fillId="0" borderId="0" xfId="0" applyBorder="1"/>
    <xf numFmtId="164" fontId="13" fillId="6" borderId="5" xfId="0" applyNumberFormat="1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 applyProtection="1">
      <alignment vertical="top" wrapText="1"/>
    </xf>
    <xf numFmtId="44" fontId="1" fillId="0" borderId="3" xfId="1" applyFont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</xf>
    <xf numFmtId="44" fontId="1" fillId="0" borderId="3" xfId="1" applyFont="1" applyBorder="1" applyAlignment="1" applyProtection="1">
      <alignment vertical="center" wrapText="1"/>
      <protection locked="0"/>
    </xf>
    <xf numFmtId="44" fontId="1" fillId="0" borderId="6" xfId="1" applyFont="1" applyBorder="1" applyAlignment="1" applyProtection="1">
      <alignment horizontal="center" vertical="center" wrapText="1"/>
      <protection locked="0"/>
    </xf>
    <xf numFmtId="44" fontId="1" fillId="0" borderId="6" xfId="1" applyFont="1" applyBorder="1" applyAlignment="1" applyProtection="1">
      <alignment vertical="center" wrapText="1"/>
      <protection locked="0"/>
    </xf>
    <xf numFmtId="0" fontId="0" fillId="0" borderId="10" xfId="0" applyBorder="1" applyProtection="1"/>
    <xf numFmtId="44" fontId="1" fillId="0" borderId="8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  <protection locked="0"/>
    </xf>
    <xf numFmtId="44" fontId="0" fillId="0" borderId="9" xfId="0" applyNumberFormat="1" applyBorder="1" applyAlignment="1">
      <alignment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4" fontId="17" fillId="0" borderId="5" xfId="1" applyFont="1" applyBorder="1" applyAlignment="1" applyProtection="1">
      <alignment vertical="center" wrapText="1"/>
      <protection locked="0"/>
    </xf>
    <xf numFmtId="0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Border="1" applyAlignment="1">
      <alignment vertical="center" wrapText="1"/>
    </xf>
    <xf numFmtId="0" fontId="0" fillId="4" borderId="9" xfId="0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164" fontId="1" fillId="7" borderId="9" xfId="0" applyNumberFormat="1" applyFont="1" applyFill="1" applyBorder="1" applyAlignment="1" applyProtection="1">
      <alignment vertical="center" wrapText="1"/>
    </xf>
    <xf numFmtId="164" fontId="1" fillId="7" borderId="5" xfId="0" applyNumberFormat="1" applyFont="1" applyFill="1" applyBorder="1" applyAlignment="1" applyProtection="1">
      <alignment horizontal="left" vertical="top" wrapText="1"/>
    </xf>
    <xf numFmtId="0" fontId="0" fillId="7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7" borderId="5" xfId="1" applyNumberFormat="1" applyFont="1" applyFill="1" applyBorder="1" applyAlignment="1" applyProtection="1">
      <alignment horizontal="center" vertical="center" wrapText="1"/>
      <protection locked="0"/>
    </xf>
    <xf numFmtId="44" fontId="1" fillId="7" borderId="5" xfId="1" applyFont="1" applyFill="1" applyBorder="1" applyAlignment="1" applyProtection="1">
      <alignment vertical="center" wrapText="1"/>
      <protection locked="0"/>
    </xf>
    <xf numFmtId="9" fontId="1" fillId="7" borderId="5" xfId="1" applyNumberFormat="1" applyFont="1" applyFill="1" applyBorder="1" applyAlignment="1" applyProtection="1">
      <alignment horizontal="center" vertical="center" wrapText="1"/>
      <protection locked="0"/>
    </xf>
    <xf numFmtId="44" fontId="1" fillId="7" borderId="5" xfId="1" applyNumberFormat="1" applyFont="1" applyFill="1" applyBorder="1" applyAlignment="1" applyProtection="1">
      <alignment vertical="center" wrapText="1"/>
      <protection locked="0"/>
    </xf>
    <xf numFmtId="164" fontId="1" fillId="7" borderId="5" xfId="0" applyNumberFormat="1" applyFont="1" applyFill="1" applyBorder="1" applyAlignment="1" applyProtection="1">
      <alignment horizontal="center" vertical="top" wrapText="1"/>
    </xf>
    <xf numFmtId="164" fontId="1" fillId="7" borderId="7" xfId="0" applyNumberFormat="1" applyFont="1" applyFill="1" applyBorder="1" applyAlignment="1" applyProtection="1">
      <alignment horizontal="center" vertical="top" wrapText="1"/>
    </xf>
    <xf numFmtId="44" fontId="0" fillId="7" borderId="3" xfId="1" applyFont="1" applyFill="1" applyBorder="1" applyAlignment="1" applyProtection="1">
      <alignment horizontal="center" vertical="center" wrapText="1"/>
      <protection locked="0"/>
    </xf>
    <xf numFmtId="164" fontId="1" fillId="7" borderId="9" xfId="0" applyNumberFormat="1" applyFont="1" applyFill="1" applyBorder="1" applyAlignment="1" applyProtection="1">
      <alignment vertical="top" wrapText="1"/>
    </xf>
    <xf numFmtId="44" fontId="0" fillId="7" borderId="5" xfId="1" applyFont="1" applyFill="1" applyBorder="1" applyAlignment="1" applyProtection="1">
      <alignment horizontal="center" vertical="center" wrapText="1"/>
      <protection locked="0"/>
    </xf>
    <xf numFmtId="164" fontId="1" fillId="8" borderId="9" xfId="0" applyNumberFormat="1" applyFont="1" applyFill="1" applyBorder="1" applyAlignment="1" applyProtection="1">
      <alignment vertical="top" wrapText="1"/>
    </xf>
    <xf numFmtId="164" fontId="1" fillId="8" borderId="3" xfId="0" applyNumberFormat="1" applyFont="1" applyFill="1" applyBorder="1" applyAlignment="1" applyProtection="1">
      <alignment horizontal="center" vertical="top" wrapText="1"/>
    </xf>
    <xf numFmtId="44" fontId="0" fillId="8" borderId="3" xfId="1" applyFont="1" applyFill="1" applyBorder="1" applyAlignment="1" applyProtection="1">
      <alignment horizontal="center" vertical="center" wrapText="1"/>
      <protection locked="0"/>
    </xf>
    <xf numFmtId="44" fontId="0" fillId="8" borderId="5" xfId="1" applyFont="1" applyFill="1" applyBorder="1" applyAlignment="1" applyProtection="1">
      <alignment horizontal="center" vertical="center" wrapText="1"/>
      <protection locked="0"/>
    </xf>
    <xf numFmtId="44" fontId="1" fillId="8" borderId="5" xfId="1" applyFont="1" applyFill="1" applyBorder="1" applyAlignment="1" applyProtection="1">
      <alignment vertical="center" wrapText="1"/>
      <protection locked="0"/>
    </xf>
    <xf numFmtId="9" fontId="1" fillId="8" borderId="5" xfId="1" applyNumberFormat="1" applyFont="1" applyFill="1" applyBorder="1" applyAlignment="1" applyProtection="1">
      <alignment horizontal="center" vertical="center" wrapText="1"/>
      <protection locked="0"/>
    </xf>
    <xf numFmtId="44" fontId="1" fillId="8" borderId="5" xfId="1" applyNumberFormat="1" applyFont="1" applyFill="1" applyBorder="1" applyAlignment="1" applyProtection="1">
      <alignment vertical="center" wrapText="1"/>
      <protection locked="0"/>
    </xf>
    <xf numFmtId="164" fontId="1" fillId="8" borderId="3" xfId="0" applyNumberFormat="1" applyFont="1" applyFill="1" applyBorder="1" applyAlignment="1" applyProtection="1">
      <alignment horizontal="center" vertical="center" wrapText="1"/>
    </xf>
    <xf numFmtId="44" fontId="8" fillId="8" borderId="5" xfId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4" fontId="1" fillId="0" borderId="3" xfId="1" applyFont="1" applyBorder="1" applyAlignment="1" applyProtection="1">
      <alignment horizontal="left" vertical="center" wrapText="1"/>
      <protection locked="0"/>
    </xf>
    <xf numFmtId="44" fontId="1" fillId="0" borderId="6" xfId="1" applyFont="1" applyBorder="1" applyAlignment="1" applyProtection="1">
      <alignment horizontal="left" vertical="center" wrapText="1"/>
      <protection locked="0"/>
    </xf>
    <xf numFmtId="44" fontId="1" fillId="0" borderId="4" xfId="1" applyFont="1" applyBorder="1" applyAlignment="1" applyProtection="1">
      <alignment horizontal="left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64" fontId="1" fillId="5" borderId="7" xfId="0" applyNumberFormat="1" applyFont="1" applyFill="1" applyBorder="1" applyAlignment="1" applyProtection="1">
      <alignment horizontal="center" vertical="center" wrapText="1"/>
    </xf>
    <xf numFmtId="164" fontId="1" fillId="5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 applyProtection="1">
      <alignment horizontal="center" vertical="center" wrapText="1"/>
    </xf>
    <xf numFmtId="164" fontId="1" fillId="5" borderId="6" xfId="0" applyNumberFormat="1" applyFont="1" applyFill="1" applyBorder="1" applyAlignment="1" applyProtection="1">
      <alignment horizontal="center" vertical="center" wrapText="1"/>
    </xf>
    <xf numFmtId="164" fontId="1" fillId="3" borderId="3" xfId="0" applyNumberFormat="1" applyFont="1" applyFill="1" applyBorder="1" applyAlignment="1" applyProtection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44" fontId="1" fillId="0" borderId="3" xfId="1" applyFont="1" applyBorder="1" applyAlignment="1" applyProtection="1">
      <alignment horizontal="center" vertical="center" wrapText="1"/>
      <protection locked="0"/>
    </xf>
    <xf numFmtId="44" fontId="1" fillId="0" borderId="4" xfId="1" applyFont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64" fontId="1" fillId="5" borderId="4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4" fontId="1" fillId="0" borderId="3" xfId="1" applyFont="1" applyBorder="1" applyAlignment="1" applyProtection="1">
      <alignment horizontal="center" vertical="top" wrapText="1"/>
      <protection locked="0"/>
    </xf>
    <xf numFmtId="44" fontId="1" fillId="0" borderId="4" xfId="1" applyFont="1" applyBorder="1" applyAlignment="1" applyProtection="1">
      <alignment horizontal="center" vertical="top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EAF3FA"/>
      <color rgb="FFFF6600"/>
      <color rgb="FF4BACC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720583</xdr:colOff>
      <xdr:row>10</xdr:row>
      <xdr:rowOff>142784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35669B-0578-2B85-ACBB-6B783C93F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300253" cy="21441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81"/>
  <sheetViews>
    <sheetView showGridLines="0" topLeftCell="A58" zoomScale="85" zoomScaleNormal="85" zoomScalePageLayoutView="89" workbookViewId="0">
      <selection activeCell="I49" sqref="I49"/>
    </sheetView>
  </sheetViews>
  <sheetFormatPr baseColWidth="10" defaultColWidth="11.42578125" defaultRowHeight="15" x14ac:dyDescent="0.25"/>
  <cols>
    <col min="1" max="1" width="28.85546875" style="3" customWidth="1"/>
    <col min="2" max="2" width="31" style="3" customWidth="1"/>
    <col min="3" max="3" width="16.7109375" style="3" customWidth="1"/>
    <col min="4" max="4" width="15.7109375" style="3" customWidth="1"/>
    <col min="5" max="5" width="13.5703125" style="3" customWidth="1"/>
    <col min="6" max="6" width="13.85546875" style="3" customWidth="1"/>
    <col min="7" max="7" width="10.85546875" style="3" customWidth="1"/>
    <col min="8" max="8" width="10.5703125" style="3" customWidth="1"/>
    <col min="9" max="16384" width="11.42578125" style="3"/>
  </cols>
  <sheetData>
    <row r="1" spans="1:7" ht="15.75" x14ac:dyDescent="0.25">
      <c r="A1" s="1" t="s">
        <v>0</v>
      </c>
      <c r="B1" s="48"/>
      <c r="C1" s="14"/>
      <c r="D1" s="24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ht="15.75" x14ac:dyDescent="0.25">
      <c r="A3" s="4"/>
      <c r="B3" s="4"/>
      <c r="C3" s="4"/>
      <c r="D3" s="4"/>
      <c r="E3" s="2"/>
      <c r="F3" s="2"/>
      <c r="G3" s="2"/>
    </row>
    <row r="4" spans="1:7" ht="15.75" x14ac:dyDescent="0.25">
      <c r="A4" s="5"/>
      <c r="B4" s="49"/>
      <c r="C4" s="15"/>
      <c r="D4" s="25"/>
      <c r="E4" s="2"/>
      <c r="F4" s="2"/>
      <c r="G4" s="2"/>
    </row>
    <row r="5" spans="1:7" x14ac:dyDescent="0.25">
      <c r="E5" s="2"/>
      <c r="F5" s="2"/>
      <c r="G5" s="2"/>
    </row>
    <row r="6" spans="1:7" ht="15.75" x14ac:dyDescent="0.25">
      <c r="A6" s="5"/>
      <c r="B6" s="49"/>
      <c r="C6" s="15"/>
      <c r="D6" s="25"/>
      <c r="E6" s="2"/>
      <c r="F6" s="2"/>
      <c r="G6" s="2"/>
    </row>
    <row r="7" spans="1:7" ht="15.75" x14ac:dyDescent="0.25">
      <c r="A7" s="5"/>
      <c r="B7" s="49"/>
      <c r="C7" s="15"/>
      <c r="D7" s="25"/>
      <c r="E7" s="2"/>
      <c r="F7" s="2"/>
      <c r="G7" s="2"/>
    </row>
    <row r="8" spans="1:7" ht="15.75" x14ac:dyDescent="0.25">
      <c r="A8" s="6"/>
      <c r="B8" s="13"/>
      <c r="C8" s="13"/>
      <c r="D8" s="13"/>
      <c r="E8" s="2"/>
      <c r="F8" s="2"/>
      <c r="G8" s="2"/>
    </row>
    <row r="9" spans="1:7" ht="15.75" x14ac:dyDescent="0.25">
      <c r="A9" s="13"/>
      <c r="B9" s="13"/>
      <c r="C9" s="13"/>
      <c r="D9" s="13"/>
      <c r="E9" s="2"/>
      <c r="F9" s="2"/>
      <c r="G9" s="2"/>
    </row>
    <row r="16" spans="1:7" ht="16.5" customHeight="1" x14ac:dyDescent="0.25">
      <c r="A16" s="124" t="s">
        <v>16</v>
      </c>
      <c r="B16" s="124"/>
      <c r="C16" s="124"/>
      <c r="D16" s="124"/>
      <c r="E16" s="124"/>
      <c r="F16" s="124"/>
      <c r="G16" s="124"/>
    </row>
    <row r="17" spans="1:8" ht="16.5" customHeight="1" x14ac:dyDescent="0.25">
      <c r="A17" s="19"/>
      <c r="B17" s="50"/>
      <c r="C17" s="19"/>
      <c r="D17" s="23"/>
      <c r="E17" s="19"/>
      <c r="F17" s="19"/>
      <c r="G17" s="19"/>
    </row>
    <row r="18" spans="1:8" ht="16.5" customHeight="1" x14ac:dyDescent="0.25">
      <c r="A18" s="19"/>
      <c r="B18" s="50"/>
      <c r="C18" s="19"/>
      <c r="D18" s="23"/>
      <c r="E18" s="19"/>
      <c r="F18" s="19"/>
      <c r="G18" s="19"/>
    </row>
    <row r="19" spans="1:8" ht="20.25" customHeight="1" x14ac:dyDescent="0.25">
      <c r="A19" s="16"/>
      <c r="B19" s="16"/>
      <c r="C19" s="16"/>
      <c r="D19" s="16"/>
      <c r="E19" s="16"/>
      <c r="F19" s="16"/>
      <c r="G19" s="16"/>
    </row>
    <row r="20" spans="1:8" ht="24.75" customHeight="1" x14ac:dyDescent="0.25">
      <c r="A20" s="129" t="s">
        <v>9</v>
      </c>
      <c r="B20" s="129"/>
      <c r="C20" s="129"/>
      <c r="D20" s="129"/>
      <c r="E20" s="129"/>
      <c r="F20" s="129"/>
      <c r="G20" s="129"/>
    </row>
    <row r="21" spans="1:8" ht="36" customHeight="1" x14ac:dyDescent="0.25">
      <c r="A21" s="130" t="s">
        <v>3</v>
      </c>
      <c r="B21" s="130"/>
      <c r="C21" s="130"/>
      <c r="D21" s="130"/>
      <c r="E21" s="130"/>
      <c r="F21" s="130"/>
      <c r="G21" s="130"/>
    </row>
    <row r="22" spans="1:8" ht="15.75" x14ac:dyDescent="0.25">
      <c r="A22" s="127" t="s">
        <v>17</v>
      </c>
      <c r="B22" s="127"/>
      <c r="C22" s="127"/>
      <c r="D22" s="127"/>
      <c r="E22" s="127"/>
      <c r="F22" s="127"/>
      <c r="G22" s="127"/>
    </row>
    <row r="23" spans="1:8" ht="17.25" customHeight="1" x14ac:dyDescent="0.25">
      <c r="A23" s="127" t="s">
        <v>18</v>
      </c>
      <c r="B23" s="127"/>
      <c r="C23" s="127"/>
      <c r="D23" s="127"/>
      <c r="E23" s="127"/>
      <c r="F23" s="127"/>
      <c r="G23" s="127"/>
      <c r="H23" s="127"/>
    </row>
    <row r="24" spans="1:8" ht="15.75" x14ac:dyDescent="0.25">
      <c r="A24" s="127" t="s">
        <v>19</v>
      </c>
      <c r="B24" s="127"/>
      <c r="C24" s="127"/>
      <c r="D24" s="127"/>
      <c r="E24" s="127"/>
      <c r="F24" s="127"/>
      <c r="G24" s="127"/>
      <c r="H24" s="127"/>
    </row>
    <row r="25" spans="1:8" ht="15.75" x14ac:dyDescent="0.25">
      <c r="A25" s="125" t="s">
        <v>20</v>
      </c>
      <c r="B25" s="125"/>
      <c r="C25" s="128"/>
      <c r="D25" s="128"/>
      <c r="E25" s="128"/>
      <c r="F25" s="128"/>
      <c r="G25" s="128"/>
      <c r="H25" s="128"/>
    </row>
    <row r="26" spans="1:8" ht="15.75" x14ac:dyDescent="0.25">
      <c r="A26" s="7"/>
      <c r="B26" s="7"/>
      <c r="C26" s="7"/>
      <c r="D26" s="7"/>
      <c r="E26" s="2"/>
      <c r="F26" s="2"/>
      <c r="G26" s="2"/>
    </row>
    <row r="27" spans="1:8" ht="15.75" x14ac:dyDescent="0.25">
      <c r="A27" s="7"/>
      <c r="B27" s="7"/>
      <c r="C27" s="7"/>
      <c r="D27" s="7"/>
      <c r="E27" s="2"/>
      <c r="F27" s="2"/>
      <c r="G27" s="2"/>
    </row>
    <row r="28" spans="1:8" ht="15.75" x14ac:dyDescent="0.25">
      <c r="A28" s="4"/>
      <c r="B28" s="4"/>
      <c r="C28" s="4"/>
      <c r="D28" s="4"/>
      <c r="E28" s="2"/>
      <c r="F28" s="2"/>
      <c r="G28" s="2"/>
    </row>
    <row r="29" spans="1:8" ht="78.75" customHeight="1" x14ac:dyDescent="0.25">
      <c r="A29" s="125" t="s">
        <v>4</v>
      </c>
      <c r="B29" s="125"/>
      <c r="C29" s="125"/>
      <c r="D29" s="125"/>
      <c r="E29" s="125"/>
      <c r="F29" s="125"/>
      <c r="G29" s="125"/>
    </row>
    <row r="30" spans="1:8" ht="78.75" customHeight="1" x14ac:dyDescent="0.25">
      <c r="A30" s="20"/>
      <c r="B30" s="48"/>
      <c r="C30" s="20"/>
      <c r="D30" s="24"/>
      <c r="E30" s="20"/>
      <c r="F30" s="20"/>
      <c r="G30" s="20"/>
    </row>
    <row r="31" spans="1:8" ht="15.75" x14ac:dyDescent="0.25">
      <c r="A31" s="4"/>
      <c r="B31" s="4"/>
      <c r="C31" s="4"/>
      <c r="D31" s="4"/>
      <c r="E31" s="2"/>
      <c r="F31" s="2"/>
      <c r="G31" s="2"/>
    </row>
    <row r="32" spans="1:8" ht="15.75" customHeight="1" x14ac:dyDescent="0.25">
      <c r="A32" s="126" t="s">
        <v>5</v>
      </c>
      <c r="B32" s="126"/>
      <c r="C32" s="126"/>
      <c r="D32" s="126"/>
      <c r="E32" s="126"/>
      <c r="F32" s="126"/>
      <c r="G32" s="126"/>
    </row>
    <row r="33" spans="1:7" ht="77.25" customHeight="1" x14ac:dyDescent="0.25">
      <c r="A33" s="125" t="s">
        <v>6</v>
      </c>
      <c r="B33" s="125"/>
      <c r="C33" s="125"/>
      <c r="D33" s="125"/>
      <c r="E33" s="125"/>
      <c r="F33" s="125"/>
      <c r="G33" s="125"/>
    </row>
    <row r="34" spans="1:7" ht="77.25" customHeight="1" x14ac:dyDescent="0.25">
      <c r="A34" s="20"/>
      <c r="B34" s="48"/>
      <c r="C34" s="20"/>
      <c r="D34" s="24"/>
      <c r="E34" s="20"/>
      <c r="F34" s="20"/>
      <c r="G34" s="20"/>
    </row>
    <row r="35" spans="1:7" ht="77.25" customHeight="1" x14ac:dyDescent="0.25">
      <c r="A35" s="20"/>
      <c r="B35" s="48"/>
      <c r="C35" s="20"/>
      <c r="D35" s="24"/>
      <c r="E35" s="20"/>
      <c r="F35" s="20"/>
      <c r="G35" s="20"/>
    </row>
    <row r="36" spans="1:7" ht="77.25" customHeight="1" x14ac:dyDescent="0.25">
      <c r="A36" s="20"/>
      <c r="B36" s="48"/>
      <c r="C36" s="20"/>
      <c r="D36" s="24"/>
      <c r="E36" s="20"/>
      <c r="F36" s="20"/>
      <c r="G36" s="20"/>
    </row>
    <row r="37" spans="1:7" ht="77.25" customHeight="1" x14ac:dyDescent="0.25">
      <c r="A37" s="20"/>
      <c r="B37" s="48"/>
      <c r="C37" s="20"/>
      <c r="D37" s="24"/>
      <c r="E37" s="20"/>
      <c r="F37" s="20"/>
      <c r="G37" s="20"/>
    </row>
    <row r="38" spans="1:7" ht="57" customHeight="1" x14ac:dyDescent="0.25">
      <c r="A38" s="20"/>
      <c r="B38" s="48"/>
      <c r="C38" s="20"/>
      <c r="D38" s="24"/>
      <c r="E38" s="20"/>
      <c r="F38" s="20"/>
      <c r="G38" s="20"/>
    </row>
    <row r="39" spans="1:7" ht="27.75" customHeight="1" x14ac:dyDescent="0.25">
      <c r="A39" s="102"/>
      <c r="B39" s="102"/>
      <c r="C39" s="102"/>
      <c r="D39" s="102"/>
      <c r="E39" s="102"/>
      <c r="F39" s="102"/>
      <c r="G39" s="102"/>
    </row>
    <row r="40" spans="1:7" ht="63.75" customHeight="1" x14ac:dyDescent="0.25">
      <c r="A40" s="126" t="s">
        <v>105</v>
      </c>
      <c r="B40" s="126"/>
      <c r="C40" s="126"/>
      <c r="D40" s="126"/>
      <c r="E40" s="126"/>
      <c r="F40" s="126"/>
      <c r="G40" s="102"/>
    </row>
    <row r="41" spans="1:7" ht="28.5" customHeight="1" thickBot="1" x14ac:dyDescent="0.3">
      <c r="A41" s="138" t="s">
        <v>1</v>
      </c>
      <c r="B41" s="139"/>
      <c r="C41" s="139"/>
      <c r="D41" s="139"/>
      <c r="E41" s="139"/>
      <c r="F41" s="139"/>
    </row>
    <row r="42" spans="1:7" ht="27.75" customHeight="1" thickBot="1" x14ac:dyDescent="0.3">
      <c r="A42" s="145" t="s">
        <v>50</v>
      </c>
      <c r="B42" s="146"/>
      <c r="C42" s="146"/>
      <c r="D42" s="146"/>
      <c r="E42" s="146"/>
      <c r="F42" s="146"/>
    </row>
    <row r="43" spans="1:7" ht="57" customHeight="1" thickBot="1" x14ac:dyDescent="0.3">
      <c r="A43" s="8" t="s">
        <v>10</v>
      </c>
      <c r="B43" s="46" t="s">
        <v>32</v>
      </c>
      <c r="C43" s="47" t="s">
        <v>25</v>
      </c>
      <c r="D43" s="8" t="s">
        <v>2</v>
      </c>
      <c r="E43" s="8" t="s">
        <v>24</v>
      </c>
      <c r="F43" s="8" t="s">
        <v>7</v>
      </c>
    </row>
    <row r="44" spans="1:7" ht="30.75" thickBot="1" x14ac:dyDescent="0.3">
      <c r="A44" s="9" t="s">
        <v>56</v>
      </c>
      <c r="B44" s="147"/>
      <c r="C44" s="148"/>
      <c r="D44" s="11"/>
      <c r="E44" s="18"/>
      <c r="F44" s="11">
        <f>D44*1.2</f>
        <v>0</v>
      </c>
    </row>
    <row r="45" spans="1:7" ht="45.75" thickBot="1" x14ac:dyDescent="0.3">
      <c r="A45" s="27" t="s">
        <v>57</v>
      </c>
      <c r="B45" s="55"/>
      <c r="C45" s="56"/>
      <c r="D45" s="12"/>
      <c r="E45" s="18"/>
      <c r="F45" s="11">
        <f>D45*1.2</f>
        <v>0</v>
      </c>
    </row>
    <row r="46" spans="1:7" ht="60.75" thickBot="1" x14ac:dyDescent="0.3">
      <c r="A46" s="27" t="s">
        <v>58</v>
      </c>
      <c r="B46" s="55"/>
      <c r="C46" s="56"/>
      <c r="D46" s="12"/>
      <c r="E46" s="18"/>
      <c r="F46" s="11">
        <f>D46*1.2</f>
        <v>0</v>
      </c>
    </row>
    <row r="47" spans="1:7" ht="30.75" thickBot="1" x14ac:dyDescent="0.3">
      <c r="A47" s="9" t="s">
        <v>59</v>
      </c>
      <c r="B47" s="58" t="s">
        <v>35</v>
      </c>
      <c r="C47" s="65" t="s">
        <v>36</v>
      </c>
      <c r="D47" s="12"/>
      <c r="E47" s="18"/>
      <c r="F47" s="11">
        <f>D47*E47</f>
        <v>0</v>
      </c>
    </row>
    <row r="48" spans="1:7" ht="36.75" customHeight="1" thickBot="1" x14ac:dyDescent="0.3">
      <c r="A48" s="27" t="s">
        <v>60</v>
      </c>
      <c r="B48" s="58" t="s">
        <v>35</v>
      </c>
      <c r="C48" s="65" t="s">
        <v>36</v>
      </c>
      <c r="D48" s="12"/>
      <c r="E48" s="18"/>
      <c r="F48" s="11">
        <f>D48*E48</f>
        <v>0</v>
      </c>
    </row>
    <row r="49" spans="1:7" ht="30.75" customHeight="1" thickBot="1" x14ac:dyDescent="0.3">
      <c r="A49" s="142" t="s">
        <v>40</v>
      </c>
      <c r="B49" s="143"/>
      <c r="C49" s="143"/>
      <c r="D49" s="143"/>
      <c r="E49" s="144"/>
      <c r="F49" s="12">
        <f>SUM(F44:F48)</f>
        <v>0</v>
      </c>
    </row>
    <row r="50" spans="1:7" ht="33.75" customHeight="1" x14ac:dyDescent="0.25">
      <c r="A50" s="63"/>
      <c r="B50" s="63"/>
      <c r="C50" s="63"/>
      <c r="D50" s="63"/>
      <c r="E50" s="64"/>
      <c r="F50" s="64"/>
      <c r="G50" s="64"/>
    </row>
    <row r="51" spans="1:7" ht="27" customHeight="1" x14ac:dyDescent="0.25">
      <c r="A51" s="136" t="s">
        <v>1</v>
      </c>
      <c r="B51" s="137"/>
      <c r="C51" s="137"/>
      <c r="D51" s="137"/>
      <c r="E51" s="137"/>
      <c r="F51" s="137"/>
      <c r="G51" s="137"/>
    </row>
    <row r="52" spans="1:7" ht="28.5" customHeight="1" thickBot="1" x14ac:dyDescent="0.3">
      <c r="A52" s="140" t="s">
        <v>21</v>
      </c>
      <c r="B52" s="141"/>
      <c r="C52" s="141"/>
      <c r="D52" s="141"/>
      <c r="E52" s="141"/>
      <c r="F52" s="141"/>
      <c r="G52" s="141"/>
    </row>
    <row r="53" spans="1:7" ht="45.75" thickBot="1" x14ac:dyDescent="0.3">
      <c r="A53" s="8" t="s">
        <v>10</v>
      </c>
      <c r="B53" s="46" t="s">
        <v>33</v>
      </c>
      <c r="C53" s="46" t="s">
        <v>32</v>
      </c>
      <c r="D53" s="47" t="s">
        <v>25</v>
      </c>
      <c r="E53" s="8" t="s">
        <v>2</v>
      </c>
      <c r="F53" s="8" t="s">
        <v>24</v>
      </c>
      <c r="G53" s="8" t="s">
        <v>7</v>
      </c>
    </row>
    <row r="54" spans="1:7" ht="30.75" thickBot="1" x14ac:dyDescent="0.3">
      <c r="A54" s="9" t="s">
        <v>61</v>
      </c>
      <c r="B54" s="55"/>
      <c r="C54" s="55"/>
      <c r="D54" s="17"/>
      <c r="E54" s="11"/>
      <c r="F54" s="18"/>
      <c r="G54" s="45">
        <f>E54+(E54*F54)</f>
        <v>0</v>
      </c>
    </row>
    <row r="55" spans="1:7" ht="30.75" thickBot="1" x14ac:dyDescent="0.3">
      <c r="A55" s="9" t="s">
        <v>62</v>
      </c>
      <c r="B55" s="55"/>
      <c r="C55" s="55"/>
      <c r="D55" s="17"/>
      <c r="E55" s="12"/>
      <c r="F55" s="18"/>
      <c r="G55" s="45">
        <f>E55+(E55*F55)</f>
        <v>0</v>
      </c>
    </row>
    <row r="56" spans="1:7" ht="45.75" thickBot="1" x14ac:dyDescent="0.3">
      <c r="A56" s="9" t="s">
        <v>63</v>
      </c>
      <c r="B56" s="55"/>
      <c r="C56" s="55"/>
      <c r="D56" s="17"/>
      <c r="E56" s="12"/>
      <c r="F56" s="18"/>
      <c r="G56" s="45">
        <f t="shared" ref="G56:G69" si="0">E56+(E56*F56)</f>
        <v>0</v>
      </c>
    </row>
    <row r="57" spans="1:7" ht="30.75" thickBot="1" x14ac:dyDescent="0.3">
      <c r="A57" s="9" t="s">
        <v>64</v>
      </c>
      <c r="B57" s="55"/>
      <c r="C57" s="55"/>
      <c r="D57" s="53"/>
      <c r="E57" s="12"/>
      <c r="F57" s="18"/>
      <c r="G57" s="45">
        <f t="shared" si="0"/>
        <v>0</v>
      </c>
    </row>
    <row r="58" spans="1:7" ht="39" customHeight="1" thickBot="1" x14ac:dyDescent="0.3">
      <c r="A58" s="77" t="s">
        <v>65</v>
      </c>
      <c r="B58" s="55"/>
      <c r="C58" s="55"/>
      <c r="D58" s="53"/>
      <c r="E58" s="12"/>
      <c r="F58" s="18"/>
      <c r="G58" s="45">
        <f t="shared" si="0"/>
        <v>0</v>
      </c>
    </row>
    <row r="59" spans="1:7" ht="30.75" thickBot="1" x14ac:dyDescent="0.3">
      <c r="A59" s="77" t="s">
        <v>66</v>
      </c>
      <c r="B59" s="55"/>
      <c r="C59" s="55"/>
      <c r="D59" s="53"/>
      <c r="E59" s="12"/>
      <c r="F59" s="18"/>
      <c r="G59" s="45">
        <f t="shared" si="0"/>
        <v>0</v>
      </c>
    </row>
    <row r="60" spans="1:7" ht="30.75" thickBot="1" x14ac:dyDescent="0.3">
      <c r="A60" s="77" t="s">
        <v>67</v>
      </c>
      <c r="B60" s="55"/>
      <c r="C60" s="55"/>
      <c r="D60" s="53"/>
      <c r="E60" s="12"/>
      <c r="F60" s="18"/>
      <c r="G60" s="45">
        <f t="shared" si="0"/>
        <v>0</v>
      </c>
    </row>
    <row r="61" spans="1:7" ht="30.75" thickBot="1" x14ac:dyDescent="0.3">
      <c r="A61" s="77" t="s">
        <v>68</v>
      </c>
      <c r="B61" s="55"/>
      <c r="C61" s="55"/>
      <c r="D61" s="53"/>
      <c r="E61" s="12"/>
      <c r="F61" s="18"/>
      <c r="G61" s="45">
        <f t="shared" si="0"/>
        <v>0</v>
      </c>
    </row>
    <row r="62" spans="1:7" ht="37.5" customHeight="1" thickBot="1" x14ac:dyDescent="0.3">
      <c r="A62" s="103" t="s">
        <v>71</v>
      </c>
      <c r="B62" s="104" t="s">
        <v>46</v>
      </c>
      <c r="C62" s="105" t="s">
        <v>34</v>
      </c>
      <c r="D62" s="106" t="s">
        <v>36</v>
      </c>
      <c r="E62" s="107"/>
      <c r="F62" s="108"/>
      <c r="G62" s="109">
        <f t="shared" si="0"/>
        <v>0</v>
      </c>
    </row>
    <row r="63" spans="1:7" ht="33" customHeight="1" thickBot="1" x14ac:dyDescent="0.3">
      <c r="A63" s="103" t="s">
        <v>72</v>
      </c>
      <c r="B63" s="110" t="s">
        <v>47</v>
      </c>
      <c r="C63" s="105" t="s">
        <v>35</v>
      </c>
      <c r="D63" s="106" t="s">
        <v>37</v>
      </c>
      <c r="E63" s="107"/>
      <c r="F63" s="108"/>
      <c r="G63" s="109">
        <f t="shared" si="0"/>
        <v>0</v>
      </c>
    </row>
    <row r="64" spans="1:7" ht="34.5" customHeight="1" thickBot="1" x14ac:dyDescent="0.3">
      <c r="A64" s="103" t="s">
        <v>75</v>
      </c>
      <c r="B64" s="111" t="s">
        <v>48</v>
      </c>
      <c r="C64" s="112" t="s">
        <v>34</v>
      </c>
      <c r="D64" s="106" t="s">
        <v>37</v>
      </c>
      <c r="E64" s="107"/>
      <c r="F64" s="108"/>
      <c r="G64" s="109">
        <f t="shared" si="0"/>
        <v>0</v>
      </c>
    </row>
    <row r="65" spans="1:7" ht="30.75" thickBot="1" x14ac:dyDescent="0.3">
      <c r="A65" s="84" t="s">
        <v>69</v>
      </c>
      <c r="B65" s="54" t="s">
        <v>38</v>
      </c>
      <c r="C65" s="57" t="s">
        <v>34</v>
      </c>
      <c r="D65" s="76" t="s">
        <v>36</v>
      </c>
      <c r="E65" s="11"/>
      <c r="F65" s="18"/>
      <c r="G65" s="45">
        <f t="shared" si="0"/>
        <v>0</v>
      </c>
    </row>
    <row r="66" spans="1:7" ht="45.75" customHeight="1" thickBot="1" x14ac:dyDescent="0.3">
      <c r="A66" s="113" t="s">
        <v>73</v>
      </c>
      <c r="B66" s="110" t="s">
        <v>46</v>
      </c>
      <c r="C66" s="112" t="s">
        <v>34</v>
      </c>
      <c r="D66" s="114" t="s">
        <v>36</v>
      </c>
      <c r="E66" s="107"/>
      <c r="F66" s="108"/>
      <c r="G66" s="109">
        <f t="shared" si="0"/>
        <v>0</v>
      </c>
    </row>
    <row r="67" spans="1:7" ht="48" customHeight="1" thickBot="1" x14ac:dyDescent="0.3">
      <c r="A67" s="113" t="s">
        <v>74</v>
      </c>
      <c r="B67" s="111" t="s">
        <v>48</v>
      </c>
      <c r="C67" s="112" t="s">
        <v>34</v>
      </c>
      <c r="D67" s="114" t="s">
        <v>37</v>
      </c>
      <c r="E67" s="107"/>
      <c r="F67" s="108"/>
      <c r="G67" s="109">
        <f t="shared" si="0"/>
        <v>0</v>
      </c>
    </row>
    <row r="68" spans="1:7" ht="45.75" customHeight="1" thickBot="1" x14ac:dyDescent="0.3">
      <c r="A68" s="115" t="s">
        <v>70</v>
      </c>
      <c r="B68" s="116" t="s">
        <v>55</v>
      </c>
      <c r="C68" s="117" t="s">
        <v>35</v>
      </c>
      <c r="D68" s="118" t="s">
        <v>36</v>
      </c>
      <c r="E68" s="119"/>
      <c r="F68" s="120"/>
      <c r="G68" s="121">
        <f t="shared" si="0"/>
        <v>0</v>
      </c>
    </row>
    <row r="69" spans="1:7" ht="45.75" thickBot="1" x14ac:dyDescent="0.3">
      <c r="A69" s="115" t="s">
        <v>70</v>
      </c>
      <c r="B69" s="122" t="s">
        <v>53</v>
      </c>
      <c r="C69" s="117" t="s">
        <v>35</v>
      </c>
      <c r="D69" s="118" t="s">
        <v>37</v>
      </c>
      <c r="E69" s="123"/>
      <c r="F69" s="120"/>
      <c r="G69" s="121">
        <f t="shared" si="0"/>
        <v>0</v>
      </c>
    </row>
    <row r="70" spans="1:7" ht="34.5" customHeight="1" thickBot="1" x14ac:dyDescent="0.3">
      <c r="A70" s="81" t="s">
        <v>40</v>
      </c>
      <c r="B70" s="82"/>
      <c r="C70" s="82"/>
      <c r="D70" s="82"/>
      <c r="E70" s="83"/>
      <c r="F70" s="26"/>
      <c r="G70" s="11">
        <f>SUM(G54:G69)</f>
        <v>0</v>
      </c>
    </row>
    <row r="71" spans="1:7" ht="38.25" customHeight="1" thickBot="1" x14ac:dyDescent="0.3">
      <c r="A71" s="66"/>
      <c r="B71" s="67"/>
      <c r="C71" s="67"/>
      <c r="D71" s="67"/>
      <c r="E71" s="67"/>
      <c r="F71" s="68"/>
    </row>
    <row r="72" spans="1:7" ht="39" customHeight="1" thickBot="1" x14ac:dyDescent="0.3">
      <c r="A72" s="81" t="s">
        <v>39</v>
      </c>
      <c r="B72" s="82"/>
      <c r="C72" s="82"/>
      <c r="D72" s="82"/>
      <c r="E72" s="83"/>
      <c r="F72" s="51"/>
      <c r="G72" s="11">
        <f>SUM(F49,G70)</f>
        <v>0</v>
      </c>
    </row>
    <row r="73" spans="1:7" ht="48.75" customHeight="1" x14ac:dyDescent="0.25">
      <c r="A73" s="66"/>
      <c r="B73" s="66"/>
      <c r="C73" s="66"/>
      <c r="D73" s="66"/>
      <c r="E73" s="66"/>
      <c r="F73" s="64"/>
    </row>
    <row r="74" spans="1:7" ht="27.75" customHeight="1" x14ac:dyDescent="0.25">
      <c r="A74" s="136" t="s">
        <v>15</v>
      </c>
      <c r="B74" s="137"/>
      <c r="C74" s="137"/>
      <c r="D74" s="137"/>
      <c r="E74" s="137"/>
      <c r="F74" s="131" t="s">
        <v>14</v>
      </c>
    </row>
    <row r="75" spans="1:7" ht="15.75" thickBot="1" x14ac:dyDescent="0.3">
      <c r="A75" s="138"/>
      <c r="B75" s="139"/>
      <c r="C75" s="139"/>
      <c r="D75" s="139"/>
      <c r="E75" s="139"/>
      <c r="F75" s="132"/>
    </row>
    <row r="76" spans="1:7" ht="32.25" customHeight="1" thickBot="1" x14ac:dyDescent="0.3">
      <c r="A76" s="133" t="s">
        <v>23</v>
      </c>
      <c r="B76" s="134"/>
      <c r="C76" s="134"/>
      <c r="D76" s="134"/>
      <c r="E76" s="135"/>
      <c r="F76" s="11"/>
    </row>
    <row r="77" spans="1:7" ht="37.5" customHeight="1" thickBot="1" x14ac:dyDescent="0.3">
      <c r="A77" s="133" t="s">
        <v>22</v>
      </c>
      <c r="B77" s="134"/>
      <c r="C77" s="134"/>
      <c r="D77" s="134"/>
      <c r="E77" s="135"/>
      <c r="F77" s="11"/>
    </row>
    <row r="78" spans="1:7" ht="28.5" customHeight="1" x14ac:dyDescent="0.25"/>
    <row r="81" ht="135.75" customHeight="1" x14ac:dyDescent="0.25"/>
  </sheetData>
  <mergeCells count="21">
    <mergeCell ref="F74:F75"/>
    <mergeCell ref="A76:E76"/>
    <mergeCell ref="A77:E77"/>
    <mergeCell ref="A74:E75"/>
    <mergeCell ref="A40:F40"/>
    <mergeCell ref="A52:G52"/>
    <mergeCell ref="A51:G51"/>
    <mergeCell ref="A41:F41"/>
    <mergeCell ref="A49:E49"/>
    <mergeCell ref="A42:F42"/>
    <mergeCell ref="B44:C44"/>
    <mergeCell ref="A16:G16"/>
    <mergeCell ref="A33:G33"/>
    <mergeCell ref="A32:G32"/>
    <mergeCell ref="A29:G29"/>
    <mergeCell ref="A23:H23"/>
    <mergeCell ref="A24:H24"/>
    <mergeCell ref="A25:H25"/>
    <mergeCell ref="A20:G20"/>
    <mergeCell ref="A21:G21"/>
    <mergeCell ref="A22:G22"/>
  </mergeCells>
  <phoneticPr fontId="14" type="noConversion"/>
  <pageMargins left="0.7" right="0.7" top="0.75" bottom="0.75" header="0.3" footer="0.3"/>
  <pageSetup paperSize="8" orientation="portrait" useFirstPageNumber="1" r:id="rId1"/>
  <headerFoot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BD64-B7E6-4DA2-97B5-696B915D8DA4}">
  <dimension ref="A1:G75"/>
  <sheetViews>
    <sheetView showGridLines="0" topLeftCell="A32" zoomScale="85" zoomScaleNormal="85" workbookViewId="0">
      <selection activeCell="I47" sqref="I47"/>
    </sheetView>
  </sheetViews>
  <sheetFormatPr baseColWidth="10" defaultColWidth="11.42578125" defaultRowHeight="15" x14ac:dyDescent="0.25"/>
  <cols>
    <col min="1" max="1" width="25.85546875" style="3" customWidth="1"/>
    <col min="2" max="2" width="23.42578125" style="3" customWidth="1"/>
    <col min="3" max="3" width="16.7109375" style="3" customWidth="1"/>
    <col min="4" max="4" width="18.42578125" style="3" bestFit="1" customWidth="1"/>
    <col min="5" max="5" width="13.5703125" style="3" customWidth="1"/>
    <col min="6" max="6" width="14.7109375" style="3" bestFit="1" customWidth="1"/>
    <col min="7" max="7" width="14.7109375" style="3" customWidth="1"/>
    <col min="8" max="16384" width="11.42578125" style="3"/>
  </cols>
  <sheetData>
    <row r="1" spans="1:7" ht="16.5" customHeight="1" thickBot="1" x14ac:dyDescent="0.3">
      <c r="A1" s="10"/>
      <c r="B1" s="10"/>
      <c r="C1" s="10"/>
      <c r="D1" s="10"/>
    </row>
    <row r="2" spans="1:7" ht="42.75" customHeight="1" thickBot="1" x14ac:dyDescent="0.3">
      <c r="A2" s="151" t="s">
        <v>8</v>
      </c>
      <c r="B2" s="152"/>
      <c r="C2" s="152"/>
      <c r="D2" s="152"/>
      <c r="E2" s="152"/>
      <c r="F2" s="153"/>
    </row>
    <row r="3" spans="1:7" ht="24.75" customHeight="1" thickBot="1" x14ac:dyDescent="0.3">
      <c r="A3" s="145" t="s">
        <v>52</v>
      </c>
      <c r="B3" s="146"/>
      <c r="C3" s="146"/>
      <c r="D3" s="146"/>
      <c r="E3" s="146"/>
      <c r="F3" s="154"/>
    </row>
    <row r="4" spans="1:7" ht="36" customHeight="1" thickBot="1" x14ac:dyDescent="0.3">
      <c r="A4" s="36" t="s">
        <v>11</v>
      </c>
      <c r="B4" s="155" t="s">
        <v>25</v>
      </c>
      <c r="C4" s="156"/>
      <c r="D4" s="46" t="s">
        <v>12</v>
      </c>
      <c r="E4" s="8" t="s">
        <v>24</v>
      </c>
      <c r="F4" s="8" t="s">
        <v>13</v>
      </c>
    </row>
    <row r="5" spans="1:7" ht="21.75" customHeight="1" thickBot="1" x14ac:dyDescent="0.3">
      <c r="A5" s="11" t="s">
        <v>76</v>
      </c>
      <c r="B5" s="149" t="s">
        <v>26</v>
      </c>
      <c r="C5" s="150"/>
      <c r="D5" s="11"/>
      <c r="E5" s="11"/>
      <c r="F5" s="11">
        <f t="shared" ref="F5:F14" si="0">D5+(D5*E5)</f>
        <v>0</v>
      </c>
    </row>
    <row r="6" spans="1:7" ht="33.75" customHeight="1" thickBot="1" x14ac:dyDescent="0.3">
      <c r="A6" s="11" t="s">
        <v>77</v>
      </c>
      <c r="B6" s="149" t="s">
        <v>26</v>
      </c>
      <c r="C6" s="150"/>
      <c r="D6" s="11"/>
      <c r="E6" s="11"/>
      <c r="F6" s="11">
        <f t="shared" si="0"/>
        <v>0</v>
      </c>
    </row>
    <row r="7" spans="1:7" ht="45.75" thickBot="1" x14ac:dyDescent="0.3">
      <c r="A7" s="11" t="s">
        <v>78</v>
      </c>
      <c r="B7" s="149" t="s">
        <v>26</v>
      </c>
      <c r="C7" s="150"/>
      <c r="D7" s="11"/>
      <c r="E7" s="11"/>
      <c r="F7" s="11">
        <f t="shared" si="0"/>
        <v>0</v>
      </c>
    </row>
    <row r="8" spans="1:7" ht="45.75" thickBot="1" x14ac:dyDescent="0.3">
      <c r="A8" s="11" t="s">
        <v>79</v>
      </c>
      <c r="B8" s="149" t="s">
        <v>44</v>
      </c>
      <c r="C8" s="150"/>
      <c r="D8" s="11"/>
      <c r="E8" s="18"/>
      <c r="F8" s="11">
        <f t="shared" si="0"/>
        <v>0</v>
      </c>
    </row>
    <row r="9" spans="1:7" ht="45.75" thickBot="1" x14ac:dyDescent="0.3">
      <c r="A9" s="11" t="s">
        <v>80</v>
      </c>
      <c r="B9" s="149" t="s">
        <v>44</v>
      </c>
      <c r="C9" s="150"/>
      <c r="D9" s="11"/>
      <c r="E9" s="18"/>
      <c r="F9" s="11">
        <f t="shared" si="0"/>
        <v>0</v>
      </c>
    </row>
    <row r="10" spans="1:7" ht="45.75" thickBot="1" x14ac:dyDescent="0.3">
      <c r="A10" s="11" t="s">
        <v>81</v>
      </c>
      <c r="B10" s="149" t="s">
        <v>44</v>
      </c>
      <c r="C10" s="150"/>
      <c r="D10" s="11"/>
      <c r="E10" s="18"/>
      <c r="F10" s="11">
        <f t="shared" si="0"/>
        <v>0</v>
      </c>
    </row>
    <row r="11" spans="1:7" ht="81.75" customHeight="1" thickBot="1" x14ac:dyDescent="0.3">
      <c r="A11" s="9" t="s">
        <v>82</v>
      </c>
      <c r="B11" s="149" t="s">
        <v>44</v>
      </c>
      <c r="C11" s="150"/>
      <c r="D11" s="11"/>
      <c r="E11" s="18"/>
      <c r="F11" s="11">
        <f t="shared" si="0"/>
        <v>0</v>
      </c>
    </row>
    <row r="12" spans="1:7" ht="30.75" thickBot="1" x14ac:dyDescent="0.3">
      <c r="A12" s="11" t="s">
        <v>83</v>
      </c>
      <c r="B12" s="149" t="s">
        <v>44</v>
      </c>
      <c r="C12" s="150"/>
      <c r="D12" s="11"/>
      <c r="E12" s="18"/>
      <c r="F12" s="11">
        <f t="shared" si="0"/>
        <v>0</v>
      </c>
    </row>
    <row r="13" spans="1:7" ht="45.75" thickBot="1" x14ac:dyDescent="0.3">
      <c r="A13" s="11" t="s">
        <v>84</v>
      </c>
      <c r="B13" s="149" t="s">
        <v>44</v>
      </c>
      <c r="C13" s="150"/>
      <c r="D13" s="11"/>
      <c r="E13" s="18"/>
      <c r="F13" s="11">
        <f t="shared" si="0"/>
        <v>0</v>
      </c>
    </row>
    <row r="14" spans="1:7" ht="45.75" thickBot="1" x14ac:dyDescent="0.3">
      <c r="A14" s="11" t="s">
        <v>85</v>
      </c>
      <c r="B14" s="149" t="s">
        <v>44</v>
      </c>
      <c r="C14" s="150"/>
      <c r="D14" s="11"/>
      <c r="E14" s="18"/>
      <c r="F14" s="11">
        <f t="shared" si="0"/>
        <v>0</v>
      </c>
    </row>
    <row r="15" spans="1:7" ht="15.75" thickBot="1" x14ac:dyDescent="0.3">
      <c r="A15" s="87"/>
      <c r="B15" s="88"/>
      <c r="C15" s="88"/>
      <c r="D15" s="89"/>
      <c r="E15" s="89"/>
      <c r="F15" s="30"/>
      <c r="G15" s="90"/>
    </row>
    <row r="16" spans="1:7" ht="24.75" customHeight="1" thickBot="1" x14ac:dyDescent="0.3">
      <c r="A16" s="145" t="s">
        <v>49</v>
      </c>
      <c r="B16" s="146"/>
      <c r="C16" s="146"/>
      <c r="D16" s="146"/>
      <c r="E16" s="146"/>
      <c r="F16" s="154"/>
    </row>
    <row r="17" spans="1:6" ht="36" customHeight="1" thickBot="1" x14ac:dyDescent="0.3">
      <c r="A17" s="36" t="s">
        <v>11</v>
      </c>
      <c r="B17" s="155" t="s">
        <v>25</v>
      </c>
      <c r="C17" s="156"/>
      <c r="D17" s="86" t="s">
        <v>12</v>
      </c>
      <c r="E17" s="8" t="s">
        <v>24</v>
      </c>
      <c r="F17" s="8" t="s">
        <v>13</v>
      </c>
    </row>
    <row r="18" spans="1:6" ht="30.75" customHeight="1" thickBot="1" x14ac:dyDescent="0.3">
      <c r="A18" s="11" t="s">
        <v>86</v>
      </c>
      <c r="B18" s="149" t="s">
        <v>26</v>
      </c>
      <c r="C18" s="150"/>
      <c r="D18" s="11"/>
      <c r="E18" s="18"/>
      <c r="F18" s="11">
        <f>D18+(D18*E18)</f>
        <v>0</v>
      </c>
    </row>
    <row r="19" spans="1:6" ht="38.25" customHeight="1" thickBot="1" x14ac:dyDescent="0.3">
      <c r="A19" s="11" t="s">
        <v>87</v>
      </c>
      <c r="B19" s="149" t="s">
        <v>26</v>
      </c>
      <c r="C19" s="150"/>
      <c r="D19" s="11"/>
      <c r="E19" s="18"/>
      <c r="F19" s="11">
        <f t="shared" ref="F19:F26" si="1">D19+(D19*E19)</f>
        <v>0</v>
      </c>
    </row>
    <row r="20" spans="1:6" ht="45.75" thickBot="1" x14ac:dyDescent="0.3">
      <c r="A20" s="11" t="s">
        <v>88</v>
      </c>
      <c r="B20" s="149" t="s">
        <v>44</v>
      </c>
      <c r="C20" s="150"/>
      <c r="D20" s="11"/>
      <c r="E20" s="18"/>
      <c r="F20" s="11">
        <f t="shared" si="1"/>
        <v>0</v>
      </c>
    </row>
    <row r="21" spans="1:6" ht="45.75" thickBot="1" x14ac:dyDescent="0.3">
      <c r="A21" s="97" t="s">
        <v>89</v>
      </c>
      <c r="B21" s="149" t="s">
        <v>44</v>
      </c>
      <c r="C21" s="150"/>
      <c r="D21" s="11"/>
      <c r="E21" s="18"/>
      <c r="F21" s="11">
        <f t="shared" si="1"/>
        <v>0</v>
      </c>
    </row>
    <row r="22" spans="1:6" ht="30.75" thickBot="1" x14ac:dyDescent="0.3">
      <c r="A22" s="11" t="s">
        <v>90</v>
      </c>
      <c r="B22" s="149" t="s">
        <v>44</v>
      </c>
      <c r="C22" s="150"/>
      <c r="D22" s="11"/>
      <c r="E22" s="18"/>
      <c r="F22" s="11">
        <f t="shared" si="1"/>
        <v>0</v>
      </c>
    </row>
    <row r="23" spans="1:6" ht="45.75" thickBot="1" x14ac:dyDescent="0.3">
      <c r="A23" s="11" t="s">
        <v>91</v>
      </c>
      <c r="B23" s="149" t="s">
        <v>44</v>
      </c>
      <c r="C23" s="150"/>
      <c r="D23" s="11"/>
      <c r="E23" s="18"/>
      <c r="F23" s="11">
        <f t="shared" si="1"/>
        <v>0</v>
      </c>
    </row>
    <row r="24" spans="1:6" ht="71.25" customHeight="1" thickBot="1" x14ac:dyDescent="0.3">
      <c r="A24" s="21" t="s">
        <v>92</v>
      </c>
      <c r="B24" s="149" t="s">
        <v>44</v>
      </c>
      <c r="C24" s="150"/>
      <c r="D24" s="30"/>
      <c r="E24" s="18"/>
      <c r="F24" s="11">
        <f t="shared" si="1"/>
        <v>0</v>
      </c>
    </row>
    <row r="25" spans="1:6" ht="68.25" customHeight="1" thickBot="1" x14ac:dyDescent="0.3">
      <c r="A25" s="9" t="s">
        <v>93</v>
      </c>
      <c r="B25" s="149" t="s">
        <v>44</v>
      </c>
      <c r="C25" s="150"/>
      <c r="D25" s="30"/>
      <c r="E25" s="18"/>
      <c r="F25" s="11">
        <f t="shared" si="1"/>
        <v>0</v>
      </c>
    </row>
    <row r="26" spans="1:6" ht="33.75" customHeight="1" thickBot="1" x14ac:dyDescent="0.3">
      <c r="A26" s="9" t="s">
        <v>94</v>
      </c>
      <c r="B26" s="149" t="s">
        <v>26</v>
      </c>
      <c r="C26" s="150"/>
      <c r="D26" s="30"/>
      <c r="E26" s="18"/>
      <c r="F26" s="11">
        <f t="shared" si="1"/>
        <v>0</v>
      </c>
    </row>
    <row r="27" spans="1:6" x14ac:dyDescent="0.25">
      <c r="A27" s="59"/>
      <c r="B27" s="59"/>
      <c r="C27" s="60"/>
      <c r="D27" s="60"/>
      <c r="E27" s="61"/>
      <c r="F27" s="62"/>
    </row>
    <row r="28" spans="1:6" ht="40.5" customHeight="1" thickBot="1" x14ac:dyDescent="0.3">
      <c r="A28" s="138" t="s">
        <v>8</v>
      </c>
      <c r="B28" s="139"/>
      <c r="C28" s="139"/>
      <c r="D28" s="139"/>
      <c r="E28" s="139"/>
      <c r="F28" s="139"/>
    </row>
    <row r="29" spans="1:6" ht="15.75" thickBot="1" x14ac:dyDescent="0.3">
      <c r="A29" s="145" t="s">
        <v>21</v>
      </c>
      <c r="B29" s="146"/>
      <c r="C29" s="146"/>
      <c r="D29" s="146"/>
      <c r="E29" s="146"/>
      <c r="F29" s="154"/>
    </row>
    <row r="30" spans="1:6" ht="45.75" thickBot="1" x14ac:dyDescent="0.3">
      <c r="A30" s="8" t="s">
        <v>11</v>
      </c>
      <c r="B30" s="52"/>
      <c r="C30" s="46" t="s">
        <v>25</v>
      </c>
      <c r="D30" s="31" t="s">
        <v>12</v>
      </c>
      <c r="E30" s="8" t="s">
        <v>24</v>
      </c>
      <c r="F30" s="8" t="s">
        <v>13</v>
      </c>
    </row>
    <row r="31" spans="1:6" ht="32.25" customHeight="1" thickBot="1" x14ac:dyDescent="0.3">
      <c r="A31" s="22" t="s">
        <v>95</v>
      </c>
      <c r="B31" s="149" t="s">
        <v>26</v>
      </c>
      <c r="C31" s="150"/>
      <c r="D31" s="22"/>
      <c r="E31" s="22"/>
      <c r="F31" s="12">
        <f t="shared" ref="F31:F39" si="2">D31+(D31*E31)</f>
        <v>0</v>
      </c>
    </row>
    <row r="32" spans="1:6" ht="35.25" customHeight="1" thickBot="1" x14ac:dyDescent="0.3">
      <c r="A32" s="22" t="s">
        <v>96</v>
      </c>
      <c r="B32" s="157" t="s">
        <v>26</v>
      </c>
      <c r="C32" s="158"/>
      <c r="D32" s="22"/>
      <c r="E32" s="22"/>
      <c r="F32" s="11">
        <f t="shared" si="2"/>
        <v>0</v>
      </c>
    </row>
    <row r="33" spans="1:6" ht="30.75" thickBot="1" x14ac:dyDescent="0.3">
      <c r="A33" s="22" t="s">
        <v>97</v>
      </c>
      <c r="B33" s="149" t="s">
        <v>26</v>
      </c>
      <c r="C33" s="150"/>
      <c r="D33" s="78"/>
      <c r="E33" s="22"/>
      <c r="F33" s="11">
        <f t="shared" si="2"/>
        <v>0</v>
      </c>
    </row>
    <row r="34" spans="1:6" ht="35.25" customHeight="1" thickBot="1" x14ac:dyDescent="0.3">
      <c r="A34" s="11" t="s">
        <v>98</v>
      </c>
      <c r="B34" s="149" t="s">
        <v>54</v>
      </c>
      <c r="C34" s="150"/>
      <c r="D34" s="29"/>
      <c r="E34" s="18"/>
      <c r="F34" s="11">
        <f t="shared" si="2"/>
        <v>0</v>
      </c>
    </row>
    <row r="35" spans="1:6" ht="30.75" thickBot="1" x14ac:dyDescent="0.3">
      <c r="A35" s="28" t="s">
        <v>99</v>
      </c>
      <c r="B35" s="149" t="s">
        <v>54</v>
      </c>
      <c r="C35" s="150"/>
      <c r="D35" s="30"/>
      <c r="E35" s="18"/>
      <c r="F35" s="11">
        <f t="shared" si="2"/>
        <v>0</v>
      </c>
    </row>
    <row r="36" spans="1:6" ht="33.75" customHeight="1" thickBot="1" x14ac:dyDescent="0.3">
      <c r="A36" s="22" t="s">
        <v>100</v>
      </c>
      <c r="B36" s="149" t="s">
        <v>45</v>
      </c>
      <c r="C36" s="150"/>
      <c r="D36" s="29"/>
      <c r="E36" s="18"/>
      <c r="F36" s="11">
        <f t="shared" si="2"/>
        <v>0</v>
      </c>
    </row>
    <row r="37" spans="1:6" ht="39" customHeight="1" thickBot="1" x14ac:dyDescent="0.3">
      <c r="A37" s="11" t="s">
        <v>101</v>
      </c>
      <c r="B37" s="149" t="s">
        <v>45</v>
      </c>
      <c r="C37" s="150"/>
      <c r="D37" s="29"/>
      <c r="E37" s="18"/>
      <c r="F37" s="11">
        <f t="shared" si="2"/>
        <v>0</v>
      </c>
    </row>
    <row r="38" spans="1:6" ht="30.75" thickBot="1" x14ac:dyDescent="0.3">
      <c r="A38" s="9" t="s">
        <v>102</v>
      </c>
      <c r="B38" s="149" t="s">
        <v>45</v>
      </c>
      <c r="C38" s="150"/>
      <c r="D38" s="30"/>
      <c r="E38" s="18"/>
      <c r="F38" s="11">
        <f t="shared" si="2"/>
        <v>0</v>
      </c>
    </row>
    <row r="39" spans="1:6" ht="30.75" thickBot="1" x14ac:dyDescent="0.3">
      <c r="A39" s="22" t="s">
        <v>103</v>
      </c>
      <c r="B39" s="149" t="s">
        <v>45</v>
      </c>
      <c r="C39" s="150"/>
      <c r="D39" s="29"/>
      <c r="E39" s="18"/>
      <c r="F39" s="11">
        <f t="shared" si="2"/>
        <v>0</v>
      </c>
    </row>
    <row r="40" spans="1:6" x14ac:dyDescent="0.25">
      <c r="A40" s="32"/>
      <c r="B40" s="32"/>
      <c r="C40" s="33"/>
      <c r="D40" s="33"/>
      <c r="E40" s="34"/>
      <c r="F40" s="35"/>
    </row>
    <row r="41" spans="1:6" x14ac:dyDescent="0.25">
      <c r="A41" s="64"/>
    </row>
    <row r="42" spans="1:6" ht="28.5" customHeight="1" x14ac:dyDescent="0.25"/>
    <row r="43" spans="1:6" ht="36" customHeight="1" x14ac:dyDescent="0.25"/>
    <row r="44" spans="1:6" ht="28.5" customHeight="1" x14ac:dyDescent="0.25"/>
    <row r="45" spans="1:6" ht="35.25" customHeight="1" x14ac:dyDescent="0.25"/>
    <row r="47" spans="1:6" ht="51.75" customHeight="1" x14ac:dyDescent="0.25"/>
    <row r="48" spans="1:6" ht="35.25" customHeight="1" x14ac:dyDescent="0.25"/>
    <row r="50" ht="48" customHeight="1" x14ac:dyDescent="0.25"/>
    <row r="51" ht="45.75" customHeight="1" x14ac:dyDescent="0.25"/>
    <row r="53" ht="45.75" customHeight="1" x14ac:dyDescent="0.25"/>
    <row r="55" ht="47.25" customHeight="1" x14ac:dyDescent="0.25"/>
    <row r="56" ht="39" customHeight="1" x14ac:dyDescent="0.25"/>
    <row r="60" ht="31.5" customHeight="1" x14ac:dyDescent="0.25"/>
    <row r="63" ht="24" customHeight="1" x14ac:dyDescent="0.25"/>
    <row r="67" ht="36" customHeight="1" x14ac:dyDescent="0.25"/>
    <row r="68" ht="26.25" customHeight="1" x14ac:dyDescent="0.25"/>
    <row r="69" ht="26.25" customHeight="1" x14ac:dyDescent="0.25"/>
    <row r="75" ht="135.75" customHeight="1" x14ac:dyDescent="0.25"/>
  </sheetData>
  <mergeCells count="35">
    <mergeCell ref="B39:C39"/>
    <mergeCell ref="B36:C36"/>
    <mergeCell ref="B24:C24"/>
    <mergeCell ref="B25:C25"/>
    <mergeCell ref="B26:C26"/>
    <mergeCell ref="A28:F28"/>
    <mergeCell ref="B37:C37"/>
    <mergeCell ref="B34:C34"/>
    <mergeCell ref="B38:C38"/>
    <mergeCell ref="B35:C35"/>
    <mergeCell ref="B31:C31"/>
    <mergeCell ref="A29:F29"/>
    <mergeCell ref="B32:C32"/>
    <mergeCell ref="B33:C33"/>
    <mergeCell ref="B23:C23"/>
    <mergeCell ref="B12:C12"/>
    <mergeCell ref="B8:C8"/>
    <mergeCell ref="B10:C10"/>
    <mergeCell ref="A16:F16"/>
    <mergeCell ref="B17:C17"/>
    <mergeCell ref="B20:C20"/>
    <mergeCell ref="B21:C21"/>
    <mergeCell ref="B22:C22"/>
    <mergeCell ref="B18:C18"/>
    <mergeCell ref="B19:C19"/>
    <mergeCell ref="B11:C11"/>
    <mergeCell ref="B14:C14"/>
    <mergeCell ref="B7:C7"/>
    <mergeCell ref="B13:C13"/>
    <mergeCell ref="A2:F2"/>
    <mergeCell ref="A3:F3"/>
    <mergeCell ref="B4:C4"/>
    <mergeCell ref="B5:C5"/>
    <mergeCell ref="B6:C6"/>
    <mergeCell ref="B9:C9"/>
  </mergeCells>
  <phoneticPr fontId="14" type="noConversion"/>
  <pageMargins left="0.7" right="0.7" top="0.75" bottom="0.75" header="0.3" footer="0.3"/>
  <pageSetup paperSize="8" orientation="portrait" useFirstPageNumber="1" r:id="rId1"/>
  <headerFoot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CB319-A83A-462F-8825-8709F67DFC39}">
  <dimension ref="A1:E56"/>
  <sheetViews>
    <sheetView showGridLines="0" tabSelected="1" topLeftCell="A29" zoomScale="85" zoomScaleNormal="85" workbookViewId="0">
      <selection activeCell="H45" sqref="H45"/>
    </sheetView>
  </sheetViews>
  <sheetFormatPr baseColWidth="10" defaultRowHeight="15" x14ac:dyDescent="0.25"/>
  <cols>
    <col min="1" max="1" width="30" customWidth="1"/>
    <col min="2" max="2" width="15.42578125" customWidth="1"/>
    <col min="3" max="3" width="18.28515625" customWidth="1"/>
    <col min="4" max="4" width="22.85546875" customWidth="1"/>
  </cols>
  <sheetData>
    <row r="1" spans="1:4" ht="19.5" customHeight="1" thickBot="1" x14ac:dyDescent="0.3">
      <c r="A1" s="159" t="s">
        <v>27</v>
      </c>
      <c r="B1" s="160"/>
      <c r="C1" s="160"/>
      <c r="D1" s="161"/>
    </row>
    <row r="2" spans="1:4" ht="93" customHeight="1" thickBot="1" x14ac:dyDescent="0.3">
      <c r="A2" s="162" t="s">
        <v>28</v>
      </c>
      <c r="B2" s="162"/>
      <c r="C2" s="162"/>
      <c r="D2" s="162"/>
    </row>
    <row r="3" spans="1:4" ht="28.5" customHeight="1" thickBot="1" x14ac:dyDescent="0.3">
      <c r="A3" s="145" t="s">
        <v>51</v>
      </c>
      <c r="B3" s="146"/>
      <c r="C3" s="146"/>
      <c r="D3" s="154"/>
    </row>
    <row r="4" spans="1:4" s="44" customFormat="1" ht="22.5" customHeight="1" thickBot="1" x14ac:dyDescent="0.3">
      <c r="A4" s="73" t="s">
        <v>29</v>
      </c>
      <c r="B4" s="73" t="s">
        <v>25</v>
      </c>
      <c r="C4" s="73" t="s">
        <v>104</v>
      </c>
      <c r="D4" s="73" t="s">
        <v>31</v>
      </c>
    </row>
    <row r="5" spans="1:4" ht="26.25" customHeight="1" thickBot="1" x14ac:dyDescent="0.3">
      <c r="A5" s="37" t="str">
        <f>BPU!A5</f>
        <v xml:space="preserve">UO1_Traitement  DIB </v>
      </c>
      <c r="B5" s="74" t="str">
        <f>BPU!B5</f>
        <v>tonne</v>
      </c>
      <c r="C5" s="98">
        <v>74</v>
      </c>
      <c r="D5" s="38">
        <f>C5*BPU!F5</f>
        <v>0</v>
      </c>
    </row>
    <row r="6" spans="1:4" ht="30.75" thickBot="1" x14ac:dyDescent="0.3">
      <c r="A6" s="37" t="str">
        <f>BPU!A6</f>
        <v>UO2_Traitement déchets cartons/papiers</v>
      </c>
      <c r="B6" s="74" t="str">
        <f>BPU!B6</f>
        <v>tonne</v>
      </c>
      <c r="C6" s="98">
        <v>21</v>
      </c>
      <c r="D6" s="38">
        <f>C6*BPU!F6</f>
        <v>0</v>
      </c>
    </row>
    <row r="7" spans="1:4" ht="45.75" customHeight="1" thickBot="1" x14ac:dyDescent="0.3">
      <c r="A7" s="37" t="str">
        <f>BPU!A7</f>
        <v xml:space="preserve">UO3_Traitement  Mobiliers usagés et petits matériels défecteux </v>
      </c>
      <c r="B7" s="74" t="str">
        <f>BPU!B7</f>
        <v>tonne</v>
      </c>
      <c r="C7" s="98">
        <v>7</v>
      </c>
      <c r="D7" s="38">
        <f>C7*BPU!F7</f>
        <v>0</v>
      </c>
    </row>
    <row r="8" spans="1:4" ht="45.75" thickBot="1" x14ac:dyDescent="0.3">
      <c r="A8" s="37" t="str">
        <f>BPU!A8</f>
        <v>UO4_Location ponctuelle d'1 conteneur  roulant ouvert  DIB  _ 15m3</v>
      </c>
      <c r="B8" s="74" t="str">
        <f>BPU!B8</f>
        <v>conteneur</v>
      </c>
      <c r="C8" s="98">
        <v>1</v>
      </c>
      <c r="D8" s="38">
        <f>C8*BPU!F8</f>
        <v>0</v>
      </c>
    </row>
    <row r="9" spans="1:4" ht="45.75" thickBot="1" x14ac:dyDescent="0.3">
      <c r="A9" s="37" t="str">
        <f>BPU!A9</f>
        <v>UO5_Location ponctuelle 1 conteneur  roulant ouvert  cartons/papiers_ 1m3</v>
      </c>
      <c r="B9" s="74" t="str">
        <f>BPU!B9</f>
        <v>conteneur</v>
      </c>
      <c r="C9" s="98">
        <v>1</v>
      </c>
      <c r="D9" s="38">
        <f>C9*BPU!F9</f>
        <v>0</v>
      </c>
    </row>
    <row r="10" spans="1:4" ht="45.75" thickBot="1" x14ac:dyDescent="0.3">
      <c r="A10" s="37" t="str">
        <f>BPU!A10</f>
        <v>UO6_Location ponctuelle 1 conteneur  roulant ouvert  cartons/papiers_ 15m3</v>
      </c>
      <c r="B10" s="74" t="str">
        <f>BPU!B10</f>
        <v>conteneur</v>
      </c>
      <c r="C10" s="39">
        <v>1</v>
      </c>
      <c r="D10" s="38">
        <f>C10*BPU!F10</f>
        <v>0</v>
      </c>
    </row>
    <row r="11" spans="1:4" ht="60.75" thickBot="1" x14ac:dyDescent="0.3">
      <c r="A11" s="37" t="str">
        <f>BPU!A11</f>
        <v>UO7_Collecte ponctuelle d'1 conteneur  Mobiliers usagés et petits matériels défectueux_30 m3</v>
      </c>
      <c r="B11" s="74" t="str">
        <f>BPU!B11</f>
        <v>conteneur</v>
      </c>
      <c r="C11" s="72">
        <v>4</v>
      </c>
      <c r="D11" s="38">
        <f>C11*BPU!F11</f>
        <v>0</v>
      </c>
    </row>
    <row r="12" spans="1:4" ht="30.75" thickBot="1" x14ac:dyDescent="0.3">
      <c r="A12" s="37" t="str">
        <f>BPU!A12</f>
        <v>UO8_Collecte ponctuelle d'1 conteneur   DIB _ 15m3</v>
      </c>
      <c r="B12" s="74" t="str">
        <f>BPU!B12</f>
        <v>conteneur</v>
      </c>
      <c r="C12" s="72">
        <v>1</v>
      </c>
      <c r="D12" s="38">
        <f>C12*BPU!F12</f>
        <v>0</v>
      </c>
    </row>
    <row r="13" spans="1:4" ht="45.75" thickBot="1" x14ac:dyDescent="0.3">
      <c r="A13" s="37" t="str">
        <f>BPU!A13</f>
        <v>UO9_Collecte ponctuelle 1 conteneur  cartons/papiers_ 1 m3</v>
      </c>
      <c r="B13" s="74" t="str">
        <f>BPU!B13</f>
        <v>conteneur</v>
      </c>
      <c r="C13" s="39">
        <v>1</v>
      </c>
      <c r="D13" s="38">
        <f>C13*BPU!F13</f>
        <v>0</v>
      </c>
    </row>
    <row r="14" spans="1:4" ht="45.75" thickBot="1" x14ac:dyDescent="0.3">
      <c r="A14" s="37" t="str">
        <f>BPU!A14</f>
        <v>UO10_Collecte ponctuelle 1 conteneur  cartons/papiers_ 15 m3</v>
      </c>
      <c r="B14" s="74" t="str">
        <f>BPU!B14</f>
        <v>conteneur</v>
      </c>
      <c r="C14" s="39">
        <v>1</v>
      </c>
      <c r="D14" s="38">
        <f>C14*BPU!F14</f>
        <v>0</v>
      </c>
    </row>
    <row r="15" spans="1:4" ht="34.9" customHeight="1" thickBot="1" x14ac:dyDescent="0.3">
      <c r="A15" s="69" t="s">
        <v>41</v>
      </c>
      <c r="B15" s="70"/>
      <c r="C15" s="42"/>
      <c r="D15" s="43">
        <f>SUM(D5:D14)</f>
        <v>0</v>
      </c>
    </row>
    <row r="16" spans="1:4" ht="27.75" customHeight="1" x14ac:dyDescent="0.25">
      <c r="A16" s="100"/>
      <c r="B16" s="100"/>
      <c r="C16" s="100"/>
      <c r="D16" s="100"/>
    </row>
    <row r="17" spans="1:4" ht="34.9" customHeight="1" thickBot="1" x14ac:dyDescent="0.3">
      <c r="A17" s="140" t="s">
        <v>49</v>
      </c>
      <c r="B17" s="141"/>
      <c r="C17" s="141"/>
      <c r="D17" s="165"/>
    </row>
    <row r="18" spans="1:4" ht="34.9" customHeight="1" thickBot="1" x14ac:dyDescent="0.3">
      <c r="A18" s="73" t="s">
        <v>29</v>
      </c>
      <c r="B18" s="73" t="s">
        <v>25</v>
      </c>
      <c r="C18" s="73" t="s">
        <v>30</v>
      </c>
      <c r="D18" s="73" t="s">
        <v>31</v>
      </c>
    </row>
    <row r="19" spans="1:4" ht="29.25" customHeight="1" thickBot="1" x14ac:dyDescent="0.3">
      <c r="A19" s="37" t="str">
        <f>BPU!A18</f>
        <v>UO11_Traitement  DIB</v>
      </c>
      <c r="B19" s="74" t="s">
        <v>26</v>
      </c>
      <c r="C19" s="95">
        <v>3</v>
      </c>
      <c r="D19" s="94">
        <f>C19*BPU!F18</f>
        <v>0</v>
      </c>
    </row>
    <row r="20" spans="1:4" ht="34.9" customHeight="1" thickBot="1" x14ac:dyDescent="0.3">
      <c r="A20" s="37" t="str">
        <f>BPU!A19</f>
        <v>UO12_Traitement déchets cartons/papiers</v>
      </c>
      <c r="B20" s="74" t="s">
        <v>26</v>
      </c>
      <c r="C20" s="95">
        <v>2</v>
      </c>
      <c r="D20" s="94">
        <f>C20*BPU!F19</f>
        <v>0</v>
      </c>
    </row>
    <row r="21" spans="1:4" ht="45.75" thickBot="1" x14ac:dyDescent="0.3">
      <c r="A21" s="37" t="str">
        <f>BPU!A20</f>
        <v>UO13_Location ponctuelle d'1 conteneur  roulant ouvert  DIB _ 15m3</v>
      </c>
      <c r="B21" s="74" t="str">
        <f>BPU!B20</f>
        <v>conteneur</v>
      </c>
      <c r="C21" s="95">
        <v>3</v>
      </c>
      <c r="D21" s="94">
        <f>C21*BPU!F20</f>
        <v>0</v>
      </c>
    </row>
    <row r="22" spans="1:4" ht="40.5" customHeight="1" thickBot="1" x14ac:dyDescent="0.3">
      <c r="A22" s="37" t="str">
        <f>BPU!A21</f>
        <v>UO14_Location ponctuelle 1 conteneur  roulant ouvert  cartons/papiers_ 15 m3</v>
      </c>
      <c r="B22" s="74" t="str">
        <f>BPU!B21</f>
        <v>conteneur</v>
      </c>
      <c r="C22" s="96">
        <v>3</v>
      </c>
      <c r="D22" s="94">
        <f>C22*BPU!F21</f>
        <v>0</v>
      </c>
    </row>
    <row r="23" spans="1:4" ht="30.75" thickBot="1" x14ac:dyDescent="0.3">
      <c r="A23" s="37" t="str">
        <f>BPU!A22</f>
        <v>UO15_Collecte ponctuelle d'1 conteneur DIB _ 15m3</v>
      </c>
      <c r="B23" s="74" t="str">
        <f>BPU!B22</f>
        <v>conteneur</v>
      </c>
      <c r="C23" s="96">
        <v>3</v>
      </c>
      <c r="D23" s="94">
        <f>C23*BPU!F22</f>
        <v>0</v>
      </c>
    </row>
    <row r="24" spans="1:4" ht="45.75" thickBot="1" x14ac:dyDescent="0.3">
      <c r="A24" s="37" t="str">
        <f>BPU!A23</f>
        <v>UO16_Collecte ponctuelle 1 conteneur  cartons/papiers_ 15 m3</v>
      </c>
      <c r="B24" s="74" t="str">
        <f>BPU!B23</f>
        <v>conteneur</v>
      </c>
      <c r="C24" s="96">
        <v>3</v>
      </c>
      <c r="D24" s="94">
        <f>C24*BPU!F23</f>
        <v>0</v>
      </c>
    </row>
    <row r="25" spans="1:4" ht="46.5" customHeight="1" thickBot="1" x14ac:dyDescent="0.3">
      <c r="A25" s="37" t="str">
        <f>BPU!A24</f>
        <v>UO17_Location  ponctuelle 1 conteneur fermé sécurisé roulant papiers d'archives_15 m3</v>
      </c>
      <c r="B25" s="74" t="str">
        <f>BPU!B24</f>
        <v>conteneur</v>
      </c>
      <c r="C25" s="99">
        <v>6</v>
      </c>
      <c r="D25" s="94">
        <f>C25*BPU!F24</f>
        <v>0</v>
      </c>
    </row>
    <row r="26" spans="1:4" ht="51.75" customHeight="1" thickBot="1" x14ac:dyDescent="0.3">
      <c r="A26" s="37" t="str">
        <f>BPU!A25</f>
        <v>UO18_Collecte ponctuelle  1 conteneur fermé sécurisé roulant papiers d'archives_15 m3</v>
      </c>
      <c r="B26" s="74" t="str">
        <f>BPU!B25</f>
        <v>conteneur</v>
      </c>
      <c r="C26" s="99">
        <v>6</v>
      </c>
      <c r="D26" s="94">
        <f>C26*BPU!F25</f>
        <v>0</v>
      </c>
    </row>
    <row r="27" spans="1:4" ht="28.5" customHeight="1" thickBot="1" x14ac:dyDescent="0.3">
      <c r="A27" s="37" t="str">
        <f>BPU!A26</f>
        <v>UO19_Destruction papiers d'archives</v>
      </c>
      <c r="B27" s="74" t="str">
        <f>BPU!B26</f>
        <v>tonne</v>
      </c>
      <c r="C27" s="99">
        <v>7</v>
      </c>
      <c r="D27" s="94">
        <f>C27*BPU!F26</f>
        <v>0</v>
      </c>
    </row>
    <row r="28" spans="1:4" ht="24.75" customHeight="1" thickBot="1" x14ac:dyDescent="0.3">
      <c r="A28" s="69" t="s">
        <v>41</v>
      </c>
      <c r="B28" s="70"/>
      <c r="C28" s="71"/>
      <c r="D28" s="43">
        <f>SUM(D19:D27)</f>
        <v>0</v>
      </c>
    </row>
    <row r="29" spans="1:4" ht="30" customHeight="1" thickBot="1" x14ac:dyDescent="0.3">
      <c r="A29" s="85"/>
      <c r="B29" s="91"/>
      <c r="C29" s="93"/>
      <c r="D29" s="92"/>
    </row>
    <row r="30" spans="1:4" ht="19.5" customHeight="1" thickBot="1" x14ac:dyDescent="0.3">
      <c r="A30" s="145" t="s">
        <v>21</v>
      </c>
      <c r="B30" s="146"/>
      <c r="C30" s="146"/>
      <c r="D30" s="154"/>
    </row>
    <row r="31" spans="1:4" ht="25.5" customHeight="1" thickBot="1" x14ac:dyDescent="0.3">
      <c r="A31" s="73" t="s">
        <v>29</v>
      </c>
      <c r="B31" s="73" t="s">
        <v>25</v>
      </c>
      <c r="C31" s="73" t="s">
        <v>30</v>
      </c>
      <c r="D31" s="73" t="s">
        <v>31</v>
      </c>
    </row>
    <row r="32" spans="1:4" ht="22.5" customHeight="1" thickBot="1" x14ac:dyDescent="0.3">
      <c r="A32" s="37" t="str">
        <f>BPU!A31</f>
        <v>UO20_Traitement DIB</v>
      </c>
      <c r="B32" s="75" t="str">
        <f>BPU!B31</f>
        <v>tonne</v>
      </c>
      <c r="C32" s="98">
        <v>67</v>
      </c>
      <c r="D32" s="38">
        <f>C32*BPU!F31</f>
        <v>0</v>
      </c>
    </row>
    <row r="33" spans="1:5" ht="32.25" customHeight="1" thickBot="1" x14ac:dyDescent="0.3">
      <c r="A33" s="37" t="str">
        <f>BPU!A32</f>
        <v>UO21_Traitement emballages valorisables</v>
      </c>
      <c r="B33" s="75" t="str">
        <f>BPU!B32</f>
        <v>tonne</v>
      </c>
      <c r="C33" s="98">
        <v>20</v>
      </c>
      <c r="D33" s="38">
        <f>C33*BPU!F32</f>
        <v>0</v>
      </c>
    </row>
    <row r="34" spans="1:5" ht="30.75" thickBot="1" x14ac:dyDescent="0.3">
      <c r="A34" s="37" t="str">
        <f>BPU!A33</f>
        <v>UO22_Traitement cartons/papiers</v>
      </c>
      <c r="B34" s="75" t="str">
        <f>BPU!B33</f>
        <v>tonne</v>
      </c>
      <c r="C34" s="98">
        <v>18</v>
      </c>
      <c r="D34" s="38">
        <f>C34*BPU!F33</f>
        <v>0</v>
      </c>
    </row>
    <row r="35" spans="1:5" ht="21.75" customHeight="1" thickBot="1" x14ac:dyDescent="0.3">
      <c r="A35" s="37" t="str">
        <f>BPU!A34</f>
        <v>UO23_Traitement déchets verts</v>
      </c>
      <c r="B35" s="75" t="str">
        <f>BPU!B34</f>
        <v>Mètre cube</v>
      </c>
      <c r="C35" s="98">
        <v>30</v>
      </c>
      <c r="D35" s="38">
        <f>C35*BPU!F34</f>
        <v>0</v>
      </c>
    </row>
    <row r="36" spans="1:5" ht="21.75" customHeight="1" thickBot="1" x14ac:dyDescent="0.3">
      <c r="A36" s="37" t="str">
        <f>BPU!A35</f>
        <v>UO24_Traitement déchets bois</v>
      </c>
      <c r="B36" s="75" t="str">
        <f>BPU!B35</f>
        <v>Mètre cube</v>
      </c>
      <c r="C36" s="98">
        <v>30</v>
      </c>
      <c r="D36" s="38">
        <f>C36*BPU!F35</f>
        <v>0</v>
      </c>
    </row>
    <row r="37" spans="1:5" ht="32.25" customHeight="1" thickBot="1" x14ac:dyDescent="0.3">
      <c r="A37" s="37" t="str">
        <f>BPU!A36</f>
        <v>UO25_Collecte 1 benne DIB_15m3</v>
      </c>
      <c r="B37" s="75" t="str">
        <f>BPU!B36</f>
        <v>benne</v>
      </c>
      <c r="C37" s="98">
        <v>5</v>
      </c>
      <c r="D37" s="38">
        <f>C37*BPU!F36</f>
        <v>0</v>
      </c>
    </row>
    <row r="38" spans="1:5" ht="30.75" thickBot="1" x14ac:dyDescent="0.3">
      <c r="A38" s="37" t="str">
        <f>BPU!A37</f>
        <v>UO26_Collecte  1 benne déchets verts_15m3</v>
      </c>
      <c r="B38" s="75" t="str">
        <f>BPU!B37</f>
        <v>benne</v>
      </c>
      <c r="C38" s="101">
        <v>2</v>
      </c>
      <c r="D38" s="38">
        <f>C38*BPU!F37</f>
        <v>0</v>
      </c>
    </row>
    <row r="39" spans="1:5" ht="31.5" customHeight="1" thickBot="1" x14ac:dyDescent="0.3">
      <c r="A39" s="37" t="str">
        <f>BPU!A38</f>
        <v>UO27_Collecte 1 benne déchets bois_15m3</v>
      </c>
      <c r="B39" s="75" t="str">
        <f>BPU!B38</f>
        <v>benne</v>
      </c>
      <c r="C39" s="39">
        <v>2</v>
      </c>
      <c r="D39" s="38">
        <f>C39*BPU!F38</f>
        <v>0</v>
      </c>
    </row>
    <row r="40" spans="1:5" ht="31.5" customHeight="1" thickBot="1" x14ac:dyDescent="0.3">
      <c r="A40" s="37" t="str">
        <f>BPU!A39</f>
        <v>UO28_Collecte  1 benne cartons/ papiers _ 15m3</v>
      </c>
      <c r="B40" s="75" t="str">
        <f>BPU!B39</f>
        <v>benne</v>
      </c>
      <c r="C40" s="39">
        <v>1</v>
      </c>
      <c r="D40" s="38">
        <f>C40*BPU!F39</f>
        <v>0</v>
      </c>
    </row>
    <row r="41" spans="1:5" ht="31.5" customHeight="1" thickBot="1" x14ac:dyDescent="0.3">
      <c r="A41" s="40" t="s">
        <v>41</v>
      </c>
      <c r="B41" s="41"/>
      <c r="C41" s="42"/>
      <c r="D41" s="43">
        <f>SUM(D32:D40)</f>
        <v>0</v>
      </c>
    </row>
    <row r="42" spans="1:5" ht="32.25" customHeight="1" thickBot="1" x14ac:dyDescent="0.3">
      <c r="E42" s="44"/>
    </row>
    <row r="43" spans="1:5" ht="29.25" customHeight="1" thickBot="1" x14ac:dyDescent="0.3">
      <c r="A43" s="163" t="s">
        <v>42</v>
      </c>
      <c r="B43" s="163"/>
      <c r="C43" s="164"/>
      <c r="D43" s="43">
        <f>SUM(D15,D41,D28)</f>
        <v>0</v>
      </c>
    </row>
    <row r="44" spans="1:5" ht="36.75" customHeight="1" thickBot="1" x14ac:dyDescent="0.3">
      <c r="A44" s="79"/>
    </row>
    <row r="45" spans="1:5" ht="36.75" customHeight="1" thickBot="1" x14ac:dyDescent="0.3">
      <c r="A45" s="163" t="s">
        <v>43</v>
      </c>
      <c r="B45" s="163"/>
      <c r="C45" s="164"/>
      <c r="D45" s="80">
        <f>SUM(DPGF!G72,D43)</f>
        <v>0</v>
      </c>
    </row>
    <row r="46" spans="1:5" ht="55.5" customHeight="1" x14ac:dyDescent="0.25"/>
    <row r="48" spans="1:5" ht="21.75" customHeight="1" x14ac:dyDescent="0.25"/>
    <row r="49" ht="40.5" customHeight="1" x14ac:dyDescent="0.25"/>
    <row r="51" ht="22.5" customHeight="1" x14ac:dyDescent="0.25"/>
    <row r="52" ht="30.75" customHeight="1" x14ac:dyDescent="0.25"/>
    <row r="55" ht="32.25" customHeight="1" x14ac:dyDescent="0.25"/>
    <row r="56" ht="30.75" customHeight="1" x14ac:dyDescent="0.25"/>
  </sheetData>
  <mergeCells count="7">
    <mergeCell ref="A1:D1"/>
    <mergeCell ref="A2:D2"/>
    <mergeCell ref="A45:C45"/>
    <mergeCell ref="A43:C43"/>
    <mergeCell ref="A30:D30"/>
    <mergeCell ref="A3:D3"/>
    <mergeCell ref="A17:D17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&amp;CPage &amp;[4</oddFooter>
  </headerFooter>
  <ignoredErrors>
    <ignoredError sqref="E33:XFD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</vt:lpstr>
      <vt:lpstr>DQE </vt:lpstr>
      <vt:lpstr>BPU!Zone_d_impression</vt:lpstr>
      <vt:lpstr>DPGF!Zone_d_impression</vt:lpstr>
      <vt:lpstr>'DQE '!Zone_d_impression</vt:lpstr>
    </vt:vector>
  </TitlesOfParts>
  <Company>CNIL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GERIN Ludovic</dc:creator>
  <cp:lastModifiedBy>Nina Richet</cp:lastModifiedBy>
  <cp:lastPrinted>2025-10-30T16:22:19Z</cp:lastPrinted>
  <dcterms:created xsi:type="dcterms:W3CDTF">2017-02-09T11:05:26Z</dcterms:created>
  <dcterms:modified xsi:type="dcterms:W3CDTF">2025-11-03T17:01:33Z</dcterms:modified>
</cp:coreProperties>
</file>